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есятидневное меню\"/>
    </mc:Choice>
  </mc:AlternateContent>
  <bookViews>
    <workbookView xWindow="0" yWindow="0" windowWidth="16380" windowHeight="8190" tabRatio="991" activeTab="10"/>
  </bookViews>
  <sheets>
    <sheet name="день1" sheetId="1" r:id="rId1"/>
    <sheet name="Лист2" sheetId="14" r:id="rId2"/>
    <sheet name="Лист3" sheetId="15" r:id="rId3"/>
    <sheet name="Лист1" sheetId="13" r:id="rId4"/>
    <sheet name="день2" sheetId="2" r:id="rId5"/>
    <sheet name="день3" sheetId="3" r:id="rId6"/>
    <sheet name="день4" sheetId="4" r:id="rId7"/>
    <sheet name="день5" sheetId="5" r:id="rId8"/>
    <sheet name="день6" sheetId="6" r:id="rId9"/>
    <sheet name="день7" sheetId="7" r:id="rId10"/>
    <sheet name="день8 " sheetId="8" r:id="rId11"/>
    <sheet name="день9 " sheetId="9" r:id="rId12"/>
    <sheet name="день10 " sheetId="10" r:id="rId13"/>
    <sheet name="сводная" sheetId="11" r:id="rId14"/>
    <sheet name="изменения весна" sheetId="12" r:id="rId15"/>
  </sheets>
  <definedNames>
    <definedName name="Print_Area_0" localSheetId="13">сводная!$A$1:$P$51</definedName>
    <definedName name="_xlnm.Print_Area" localSheetId="13">сводная!$A$1:$P$51</definedName>
  </definedNames>
  <calcPr calcId="152511"/>
</workbook>
</file>

<file path=xl/calcChain.xml><?xml version="1.0" encoding="utf-8"?>
<calcChain xmlns="http://schemas.openxmlformats.org/spreadsheetml/2006/main">
  <c r="I17" i="2" l="1"/>
  <c r="I24" i="2"/>
  <c r="I25" i="2" s="1"/>
  <c r="E24" i="2"/>
  <c r="E17" i="2"/>
  <c r="I52" i="1"/>
  <c r="I51" i="1"/>
  <c r="I17" i="1"/>
  <c r="I24" i="1"/>
  <c r="I25" i="1"/>
  <c r="I44" i="1"/>
  <c r="O48" i="11" l="1"/>
  <c r="N48" i="11"/>
  <c r="M48" i="11"/>
  <c r="L48" i="11"/>
  <c r="K48" i="11"/>
  <c r="J48" i="11"/>
  <c r="I48" i="11"/>
  <c r="H48" i="11"/>
  <c r="G48" i="11"/>
  <c r="F48" i="11"/>
  <c r="E48" i="11"/>
  <c r="D48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O41" i="11"/>
  <c r="O50" i="11" s="1"/>
  <c r="N41" i="11"/>
  <c r="N50" i="11" s="1"/>
  <c r="M41" i="11"/>
  <c r="M50" i="11" s="1"/>
  <c r="L41" i="11"/>
  <c r="L50" i="11" s="1"/>
  <c r="K41" i="11"/>
  <c r="K50" i="11" s="1"/>
  <c r="J41" i="11"/>
  <c r="J50" i="11" s="1"/>
  <c r="I41" i="11"/>
  <c r="I50" i="11" s="1"/>
  <c r="H41" i="11"/>
  <c r="H50" i="11" s="1"/>
  <c r="G41" i="11"/>
  <c r="G50" i="11" s="1"/>
  <c r="F41" i="11"/>
  <c r="F50" i="11" s="1"/>
  <c r="E41" i="11"/>
  <c r="E50" i="11" s="1"/>
  <c r="D41" i="11"/>
  <c r="D50" i="11" s="1"/>
  <c r="O40" i="11"/>
  <c r="O49" i="11" s="1"/>
  <c r="N40" i="11"/>
  <c r="N49" i="11" s="1"/>
  <c r="M40" i="11"/>
  <c r="M49" i="11" s="1"/>
  <c r="L40" i="11"/>
  <c r="L49" i="11" s="1"/>
  <c r="K40" i="11"/>
  <c r="K49" i="11" s="1"/>
  <c r="J40" i="11"/>
  <c r="J49" i="11" s="1"/>
  <c r="I40" i="11"/>
  <c r="I49" i="11" s="1"/>
  <c r="H40" i="11"/>
  <c r="H49" i="11" s="1"/>
  <c r="G40" i="11"/>
  <c r="G49" i="11" s="1"/>
  <c r="F40" i="11"/>
  <c r="F49" i="11" s="1"/>
  <c r="E40" i="11"/>
  <c r="E49" i="11" s="1"/>
  <c r="D40" i="11"/>
  <c r="D49" i="11" s="1"/>
  <c r="O21" i="11"/>
  <c r="N21" i="11"/>
  <c r="M21" i="11"/>
  <c r="L21" i="11"/>
  <c r="K21" i="11"/>
  <c r="J21" i="11"/>
  <c r="I21" i="11"/>
  <c r="H21" i="11"/>
  <c r="G21" i="11"/>
  <c r="F21" i="11"/>
  <c r="E21" i="11"/>
  <c r="D21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Q49" i="10"/>
  <c r="P49" i="10"/>
  <c r="O49" i="10"/>
  <c r="N49" i="10"/>
  <c r="M49" i="10"/>
  <c r="L49" i="10"/>
  <c r="K49" i="10"/>
  <c r="J49" i="10"/>
  <c r="I49" i="10"/>
  <c r="H49" i="10"/>
  <c r="G49" i="10"/>
  <c r="F49" i="10"/>
  <c r="Q42" i="10"/>
  <c r="Q50" i="10" s="1"/>
  <c r="P42" i="10"/>
  <c r="P50" i="10" s="1"/>
  <c r="O42" i="10"/>
  <c r="O50" i="10" s="1"/>
  <c r="N42" i="10"/>
  <c r="N50" i="10" s="1"/>
  <c r="M42" i="10"/>
  <c r="M50" i="10" s="1"/>
  <c r="L42" i="10"/>
  <c r="L50" i="10" s="1"/>
  <c r="K42" i="10"/>
  <c r="K50" i="10" s="1"/>
  <c r="J42" i="10"/>
  <c r="J50" i="10" s="1"/>
  <c r="I42" i="10"/>
  <c r="I50" i="10" s="1"/>
  <c r="H42" i="10"/>
  <c r="H50" i="10" s="1"/>
  <c r="G42" i="10"/>
  <c r="G50" i="10" s="1"/>
  <c r="F42" i="10"/>
  <c r="F50" i="10" s="1"/>
  <c r="Q23" i="10"/>
  <c r="P23" i="10"/>
  <c r="O23" i="10"/>
  <c r="N23" i="10"/>
  <c r="M23" i="10"/>
  <c r="L23" i="10"/>
  <c r="K23" i="10"/>
  <c r="J23" i="10"/>
  <c r="I23" i="10"/>
  <c r="H23" i="10"/>
  <c r="G23" i="10"/>
  <c r="F23" i="10"/>
  <c r="Q16" i="10"/>
  <c r="Q24" i="10" s="1"/>
  <c r="P16" i="10"/>
  <c r="P24" i="10" s="1"/>
  <c r="O16" i="10"/>
  <c r="O24" i="10" s="1"/>
  <c r="N16" i="10"/>
  <c r="N24" i="10" s="1"/>
  <c r="M16" i="10"/>
  <c r="M24" i="10" s="1"/>
  <c r="L16" i="10"/>
  <c r="L24" i="10" s="1"/>
  <c r="K16" i="10"/>
  <c r="K24" i="10" s="1"/>
  <c r="J16" i="10"/>
  <c r="J24" i="10" s="1"/>
  <c r="I16" i="10"/>
  <c r="I24" i="10" s="1"/>
  <c r="H16" i="10"/>
  <c r="H24" i="10" s="1"/>
  <c r="G16" i="10"/>
  <c r="G24" i="10" s="1"/>
  <c r="F16" i="10"/>
  <c r="F24" i="10" s="1"/>
  <c r="Q49" i="9"/>
  <c r="P49" i="9"/>
  <c r="O49" i="9"/>
  <c r="N49" i="9"/>
  <c r="M49" i="9"/>
  <c r="L49" i="9"/>
  <c r="K49" i="9"/>
  <c r="J49" i="9"/>
  <c r="I49" i="9"/>
  <c r="H49" i="9"/>
  <c r="G49" i="9"/>
  <c r="F49" i="9"/>
  <c r="Q42" i="9"/>
  <c r="Q50" i="9" s="1"/>
  <c r="P42" i="9"/>
  <c r="P50" i="9" s="1"/>
  <c r="O42" i="9"/>
  <c r="O50" i="9" s="1"/>
  <c r="N42" i="9"/>
  <c r="N50" i="9" s="1"/>
  <c r="M42" i="9"/>
  <c r="M50" i="9" s="1"/>
  <c r="L42" i="9"/>
  <c r="L50" i="9" s="1"/>
  <c r="K42" i="9"/>
  <c r="K50" i="9" s="1"/>
  <c r="J42" i="9"/>
  <c r="J50" i="9" s="1"/>
  <c r="I42" i="9"/>
  <c r="I50" i="9" s="1"/>
  <c r="H42" i="9"/>
  <c r="H50" i="9" s="1"/>
  <c r="G42" i="9"/>
  <c r="G50" i="9" s="1"/>
  <c r="F42" i="9"/>
  <c r="F50" i="9" s="1"/>
  <c r="Q23" i="9"/>
  <c r="P23" i="9"/>
  <c r="O23" i="9"/>
  <c r="N23" i="9"/>
  <c r="M23" i="9"/>
  <c r="L23" i="9"/>
  <c r="K23" i="9"/>
  <c r="J23" i="9"/>
  <c r="I23" i="9"/>
  <c r="H23" i="9"/>
  <c r="G23" i="9"/>
  <c r="F23" i="9"/>
  <c r="Q16" i="9"/>
  <c r="Q24" i="9" s="1"/>
  <c r="P16" i="9"/>
  <c r="P24" i="9" s="1"/>
  <c r="O16" i="9"/>
  <c r="O24" i="9" s="1"/>
  <c r="N16" i="9"/>
  <c r="N24" i="9" s="1"/>
  <c r="M16" i="9"/>
  <c r="M24" i="9" s="1"/>
  <c r="L16" i="9"/>
  <c r="L24" i="9" s="1"/>
  <c r="K16" i="9"/>
  <c r="K24" i="9" s="1"/>
  <c r="J16" i="9"/>
  <c r="J24" i="9" s="1"/>
  <c r="I16" i="9"/>
  <c r="I24" i="9" s="1"/>
  <c r="H16" i="9"/>
  <c r="H24" i="9" s="1"/>
  <c r="G16" i="9"/>
  <c r="G24" i="9" s="1"/>
  <c r="F16" i="9"/>
  <c r="F24" i="9" s="1"/>
  <c r="Q49" i="8"/>
  <c r="P49" i="8"/>
  <c r="O49" i="8"/>
  <c r="N49" i="8"/>
  <c r="M49" i="8"/>
  <c r="L49" i="8"/>
  <c r="K49" i="8"/>
  <c r="J49" i="8"/>
  <c r="I49" i="8"/>
  <c r="H49" i="8"/>
  <c r="G49" i="8"/>
  <c r="F49" i="8"/>
  <c r="Q42" i="8"/>
  <c r="Q50" i="8" s="1"/>
  <c r="P42" i="8"/>
  <c r="P50" i="8" s="1"/>
  <c r="O42" i="8"/>
  <c r="O50" i="8" s="1"/>
  <c r="N42" i="8"/>
  <c r="N50" i="8" s="1"/>
  <c r="M42" i="8"/>
  <c r="M50" i="8" s="1"/>
  <c r="L42" i="8"/>
  <c r="L50" i="8" s="1"/>
  <c r="K42" i="8"/>
  <c r="K50" i="8" s="1"/>
  <c r="J42" i="8"/>
  <c r="J50" i="8" s="1"/>
  <c r="I42" i="8"/>
  <c r="I50" i="8" s="1"/>
  <c r="H42" i="8"/>
  <c r="H50" i="8" s="1"/>
  <c r="G42" i="8"/>
  <c r="G50" i="8" s="1"/>
  <c r="F42" i="8"/>
  <c r="F50" i="8" s="1"/>
  <c r="Q23" i="8"/>
  <c r="P23" i="8"/>
  <c r="O23" i="8"/>
  <c r="N23" i="8"/>
  <c r="M23" i="8"/>
  <c r="L23" i="8"/>
  <c r="K23" i="8"/>
  <c r="J23" i="8"/>
  <c r="I23" i="8"/>
  <c r="H23" i="8"/>
  <c r="G23" i="8"/>
  <c r="F23" i="8"/>
  <c r="Q16" i="8"/>
  <c r="Q24" i="8" s="1"/>
  <c r="P16" i="8"/>
  <c r="P24" i="8" s="1"/>
  <c r="O16" i="8"/>
  <c r="O24" i="8" s="1"/>
  <c r="N16" i="8"/>
  <c r="N24" i="8" s="1"/>
  <c r="M16" i="8"/>
  <c r="M24" i="8" s="1"/>
  <c r="L16" i="8"/>
  <c r="L24" i="8" s="1"/>
  <c r="K16" i="8"/>
  <c r="K24" i="8" s="1"/>
  <c r="J16" i="8"/>
  <c r="J24" i="8" s="1"/>
  <c r="I16" i="8"/>
  <c r="I24" i="8" s="1"/>
  <c r="H16" i="8"/>
  <c r="H24" i="8" s="1"/>
  <c r="G16" i="8"/>
  <c r="G24" i="8" s="1"/>
  <c r="F16" i="8"/>
  <c r="F24" i="8" s="1"/>
  <c r="Q45" i="7"/>
  <c r="P45" i="7"/>
  <c r="O45" i="7"/>
  <c r="N45" i="7"/>
  <c r="M45" i="7"/>
  <c r="L45" i="7"/>
  <c r="K45" i="7"/>
  <c r="J45" i="7"/>
  <c r="I45" i="7"/>
  <c r="H45" i="7"/>
  <c r="G45" i="7"/>
  <c r="F45" i="7"/>
  <c r="Q39" i="7"/>
  <c r="Q46" i="7" s="1"/>
  <c r="P39" i="7"/>
  <c r="P46" i="7" s="1"/>
  <c r="O39" i="7"/>
  <c r="O46" i="7" s="1"/>
  <c r="N39" i="7"/>
  <c r="N46" i="7" s="1"/>
  <c r="M39" i="7"/>
  <c r="M46" i="7" s="1"/>
  <c r="L39" i="7"/>
  <c r="L46" i="7" s="1"/>
  <c r="K39" i="7"/>
  <c r="K46" i="7" s="1"/>
  <c r="J39" i="7"/>
  <c r="J46" i="7" s="1"/>
  <c r="I39" i="7"/>
  <c r="I46" i="7" s="1"/>
  <c r="H39" i="7"/>
  <c r="H46" i="7" s="1"/>
  <c r="G39" i="7"/>
  <c r="G46" i="7" s="1"/>
  <c r="F39" i="7"/>
  <c r="F46" i="7" s="1"/>
  <c r="Q22" i="7"/>
  <c r="Q21" i="7"/>
  <c r="P21" i="7"/>
  <c r="O21" i="7"/>
  <c r="N21" i="7"/>
  <c r="M21" i="7"/>
  <c r="L21" i="7"/>
  <c r="K21" i="7"/>
  <c r="J21" i="7"/>
  <c r="I21" i="7"/>
  <c r="H21" i="7"/>
  <c r="G21" i="7"/>
  <c r="F21" i="7"/>
  <c r="Q15" i="7"/>
  <c r="P15" i="7"/>
  <c r="P22" i="7" s="1"/>
  <c r="O15" i="7"/>
  <c r="O22" i="7" s="1"/>
  <c r="N15" i="7"/>
  <c r="N22" i="7" s="1"/>
  <c r="M15" i="7"/>
  <c r="M22" i="7" s="1"/>
  <c r="L15" i="7"/>
  <c r="L22" i="7" s="1"/>
  <c r="K15" i="7"/>
  <c r="K22" i="7" s="1"/>
  <c r="J15" i="7"/>
  <c r="J22" i="7" s="1"/>
  <c r="I15" i="7"/>
  <c r="I22" i="7" s="1"/>
  <c r="H15" i="7"/>
  <c r="H22" i="7" s="1"/>
  <c r="G15" i="7"/>
  <c r="G22" i="7" s="1"/>
  <c r="F15" i="7"/>
  <c r="F22" i="7" s="1"/>
  <c r="Q49" i="6"/>
  <c r="P49" i="6"/>
  <c r="O49" i="6"/>
  <c r="N49" i="6"/>
  <c r="M49" i="6"/>
  <c r="L49" i="6"/>
  <c r="K49" i="6"/>
  <c r="J49" i="6"/>
  <c r="I49" i="6"/>
  <c r="H49" i="6"/>
  <c r="G49" i="6"/>
  <c r="F49" i="6"/>
  <c r="Q42" i="6"/>
  <c r="Q50" i="6" s="1"/>
  <c r="P42" i="6"/>
  <c r="P50" i="6" s="1"/>
  <c r="O42" i="6"/>
  <c r="O50" i="6" s="1"/>
  <c r="N42" i="6"/>
  <c r="N50" i="6" s="1"/>
  <c r="M42" i="6"/>
  <c r="M50" i="6" s="1"/>
  <c r="L42" i="6"/>
  <c r="L50" i="6" s="1"/>
  <c r="K42" i="6"/>
  <c r="K50" i="6" s="1"/>
  <c r="J42" i="6"/>
  <c r="J50" i="6" s="1"/>
  <c r="I42" i="6"/>
  <c r="I50" i="6" s="1"/>
  <c r="H42" i="6"/>
  <c r="H50" i="6" s="1"/>
  <c r="G42" i="6"/>
  <c r="G50" i="6" s="1"/>
  <c r="F42" i="6"/>
  <c r="F50" i="6" s="1"/>
  <c r="Q23" i="6"/>
  <c r="P23" i="6"/>
  <c r="O23" i="6"/>
  <c r="N23" i="6"/>
  <c r="M23" i="6"/>
  <c r="L23" i="6"/>
  <c r="K23" i="6"/>
  <c r="J23" i="6"/>
  <c r="I23" i="6"/>
  <c r="H23" i="6"/>
  <c r="G23" i="6"/>
  <c r="F23" i="6"/>
  <c r="Q16" i="6"/>
  <c r="Q24" i="6" s="1"/>
  <c r="P16" i="6"/>
  <c r="P24" i="6" s="1"/>
  <c r="O16" i="6"/>
  <c r="O24" i="6" s="1"/>
  <c r="N16" i="6"/>
  <c r="N24" i="6" s="1"/>
  <c r="M16" i="6"/>
  <c r="M24" i="6" s="1"/>
  <c r="L16" i="6"/>
  <c r="L24" i="6" s="1"/>
  <c r="K16" i="6"/>
  <c r="K24" i="6" s="1"/>
  <c r="J16" i="6"/>
  <c r="J24" i="6" s="1"/>
  <c r="I16" i="6"/>
  <c r="I24" i="6" s="1"/>
  <c r="H16" i="6"/>
  <c r="H24" i="6" s="1"/>
  <c r="G16" i="6"/>
  <c r="G24" i="6" s="1"/>
  <c r="F16" i="6"/>
  <c r="F24" i="6" s="1"/>
  <c r="Q51" i="5"/>
  <c r="P51" i="5"/>
  <c r="O51" i="5"/>
  <c r="N51" i="5"/>
  <c r="M51" i="5"/>
  <c r="L51" i="5"/>
  <c r="K51" i="5"/>
  <c r="J51" i="5"/>
  <c r="I51" i="5"/>
  <c r="H51" i="5"/>
  <c r="G51" i="5"/>
  <c r="F51" i="5"/>
  <c r="Q44" i="5"/>
  <c r="Q52" i="5" s="1"/>
  <c r="P44" i="5"/>
  <c r="P52" i="5" s="1"/>
  <c r="O44" i="5"/>
  <c r="O52" i="5" s="1"/>
  <c r="N44" i="5"/>
  <c r="N52" i="5" s="1"/>
  <c r="M44" i="5"/>
  <c r="M52" i="5" s="1"/>
  <c r="L44" i="5"/>
  <c r="L52" i="5" s="1"/>
  <c r="K44" i="5"/>
  <c r="K52" i="5" s="1"/>
  <c r="J44" i="5"/>
  <c r="J52" i="5" s="1"/>
  <c r="I44" i="5"/>
  <c r="I52" i="5" s="1"/>
  <c r="H44" i="5"/>
  <c r="H52" i="5" s="1"/>
  <c r="G44" i="5"/>
  <c r="G52" i="5" s="1"/>
  <c r="F44" i="5"/>
  <c r="F52" i="5" s="1"/>
  <c r="Q24" i="5"/>
  <c r="P24" i="5"/>
  <c r="O24" i="5"/>
  <c r="N24" i="5"/>
  <c r="M24" i="5"/>
  <c r="L24" i="5"/>
  <c r="K24" i="5"/>
  <c r="J24" i="5"/>
  <c r="I24" i="5"/>
  <c r="H24" i="5"/>
  <c r="G24" i="5"/>
  <c r="F24" i="5"/>
  <c r="Q17" i="5"/>
  <c r="Q25" i="5" s="1"/>
  <c r="P17" i="5"/>
  <c r="P25" i="5" s="1"/>
  <c r="O17" i="5"/>
  <c r="O25" i="5" s="1"/>
  <c r="N17" i="5"/>
  <c r="N25" i="5" s="1"/>
  <c r="M17" i="5"/>
  <c r="M25" i="5" s="1"/>
  <c r="L17" i="5"/>
  <c r="L25" i="5" s="1"/>
  <c r="K17" i="5"/>
  <c r="K25" i="5" s="1"/>
  <c r="J17" i="5"/>
  <c r="J25" i="5" s="1"/>
  <c r="I17" i="5"/>
  <c r="I25" i="5" s="1"/>
  <c r="H17" i="5"/>
  <c r="H25" i="5" s="1"/>
  <c r="G17" i="5"/>
  <c r="G25" i="5" s="1"/>
  <c r="F17" i="5"/>
  <c r="F25" i="5" s="1"/>
  <c r="Q47" i="4"/>
  <c r="P47" i="4"/>
  <c r="O47" i="4"/>
  <c r="N47" i="4"/>
  <c r="M47" i="4"/>
  <c r="L47" i="4"/>
  <c r="K47" i="4"/>
  <c r="J47" i="4"/>
  <c r="I47" i="4"/>
  <c r="H47" i="4"/>
  <c r="G47" i="4"/>
  <c r="F47" i="4"/>
  <c r="Q40" i="4"/>
  <c r="Q48" i="4" s="1"/>
  <c r="P40" i="4"/>
  <c r="P48" i="4" s="1"/>
  <c r="O40" i="4"/>
  <c r="O48" i="4" s="1"/>
  <c r="N40" i="4"/>
  <c r="N48" i="4" s="1"/>
  <c r="M40" i="4"/>
  <c r="M48" i="4" s="1"/>
  <c r="L40" i="4"/>
  <c r="L48" i="4" s="1"/>
  <c r="K40" i="4"/>
  <c r="K48" i="4" s="1"/>
  <c r="J40" i="4"/>
  <c r="J48" i="4" s="1"/>
  <c r="I40" i="4"/>
  <c r="I48" i="4" s="1"/>
  <c r="H40" i="4"/>
  <c r="H48" i="4" s="1"/>
  <c r="G40" i="4"/>
  <c r="G48" i="4" s="1"/>
  <c r="F40" i="4"/>
  <c r="F48" i="4" s="1"/>
  <c r="Q22" i="4"/>
  <c r="P22" i="4"/>
  <c r="O22" i="4"/>
  <c r="N22" i="4"/>
  <c r="M22" i="4"/>
  <c r="L22" i="4"/>
  <c r="K22" i="4"/>
  <c r="J22" i="4"/>
  <c r="I22" i="4"/>
  <c r="H22" i="4"/>
  <c r="G22" i="4"/>
  <c r="F22" i="4"/>
  <c r="Q15" i="4"/>
  <c r="Q23" i="4" s="1"/>
  <c r="P15" i="4"/>
  <c r="P23" i="4" s="1"/>
  <c r="O15" i="4"/>
  <c r="O23" i="4" s="1"/>
  <c r="N15" i="4"/>
  <c r="N23" i="4" s="1"/>
  <c r="M15" i="4"/>
  <c r="M23" i="4" s="1"/>
  <c r="L15" i="4"/>
  <c r="L23" i="4" s="1"/>
  <c r="K15" i="4"/>
  <c r="K23" i="4" s="1"/>
  <c r="J15" i="4"/>
  <c r="J23" i="4" s="1"/>
  <c r="I15" i="4"/>
  <c r="H15" i="4"/>
  <c r="H23" i="4" s="1"/>
  <c r="G15" i="4"/>
  <c r="G23" i="4" s="1"/>
  <c r="F15" i="4"/>
  <c r="F23" i="4" s="1"/>
  <c r="Q51" i="3"/>
  <c r="P51" i="3"/>
  <c r="O51" i="3"/>
  <c r="N51" i="3"/>
  <c r="M51" i="3"/>
  <c r="L51" i="3"/>
  <c r="K51" i="3"/>
  <c r="J51" i="3"/>
  <c r="I51" i="3"/>
  <c r="H51" i="3"/>
  <c r="G51" i="3"/>
  <c r="F51" i="3"/>
  <c r="Q43" i="3"/>
  <c r="Q52" i="3" s="1"/>
  <c r="P43" i="3"/>
  <c r="P52" i="3" s="1"/>
  <c r="O43" i="3"/>
  <c r="O52" i="3" s="1"/>
  <c r="N43" i="3"/>
  <c r="N52" i="3" s="1"/>
  <c r="M43" i="3"/>
  <c r="M52" i="3" s="1"/>
  <c r="L43" i="3"/>
  <c r="L52" i="3" s="1"/>
  <c r="K43" i="3"/>
  <c r="K52" i="3" s="1"/>
  <c r="J43" i="3"/>
  <c r="J52" i="3" s="1"/>
  <c r="I43" i="3"/>
  <c r="I52" i="3" s="1"/>
  <c r="H43" i="3"/>
  <c r="H52" i="3" s="1"/>
  <c r="G43" i="3"/>
  <c r="G52" i="3" s="1"/>
  <c r="F43" i="3"/>
  <c r="F52" i="3" s="1"/>
  <c r="Q24" i="3"/>
  <c r="P24" i="3"/>
  <c r="O24" i="3"/>
  <c r="N24" i="3"/>
  <c r="M24" i="3"/>
  <c r="L24" i="3"/>
  <c r="K24" i="3"/>
  <c r="J24" i="3"/>
  <c r="I24" i="3"/>
  <c r="H24" i="3"/>
  <c r="G24" i="3"/>
  <c r="F24" i="3"/>
  <c r="Q16" i="3"/>
  <c r="Q25" i="3" s="1"/>
  <c r="P16" i="3"/>
  <c r="P25" i="3" s="1"/>
  <c r="O16" i="3"/>
  <c r="O25" i="3" s="1"/>
  <c r="N16" i="3"/>
  <c r="N25" i="3" s="1"/>
  <c r="M16" i="3"/>
  <c r="M25" i="3" s="1"/>
  <c r="L16" i="3"/>
  <c r="L25" i="3" s="1"/>
  <c r="K16" i="3"/>
  <c r="K25" i="3" s="1"/>
  <c r="J16" i="3"/>
  <c r="J25" i="3" s="1"/>
  <c r="I16" i="3"/>
  <c r="I25" i="3" s="1"/>
  <c r="H16" i="3"/>
  <c r="H25" i="3" s="1"/>
  <c r="G16" i="3"/>
  <c r="G25" i="3" s="1"/>
  <c r="F16" i="3"/>
  <c r="F25" i="3" s="1"/>
  <c r="Q51" i="2"/>
  <c r="P51" i="2"/>
  <c r="O51" i="2"/>
  <c r="N51" i="2"/>
  <c r="M51" i="2"/>
  <c r="L51" i="2"/>
  <c r="K51" i="2"/>
  <c r="J51" i="2"/>
  <c r="I51" i="2"/>
  <c r="H51" i="2"/>
  <c r="G51" i="2"/>
  <c r="F51" i="2"/>
  <c r="Q44" i="2"/>
  <c r="Q52" i="2" s="1"/>
  <c r="P44" i="2"/>
  <c r="P52" i="2" s="1"/>
  <c r="O44" i="2"/>
  <c r="O52" i="2" s="1"/>
  <c r="N44" i="2"/>
  <c r="N52" i="2" s="1"/>
  <c r="M44" i="2"/>
  <c r="M52" i="2" s="1"/>
  <c r="L44" i="2"/>
  <c r="L52" i="2" s="1"/>
  <c r="K44" i="2"/>
  <c r="K52" i="2" s="1"/>
  <c r="J44" i="2"/>
  <c r="J52" i="2" s="1"/>
  <c r="I44" i="2"/>
  <c r="I52" i="2" s="1"/>
  <c r="H44" i="2"/>
  <c r="H52" i="2" s="1"/>
  <c r="G44" i="2"/>
  <c r="G52" i="2" s="1"/>
  <c r="F44" i="2"/>
  <c r="F52" i="2" s="1"/>
  <c r="Q24" i="2"/>
  <c r="P24" i="2"/>
  <c r="O24" i="2"/>
  <c r="N24" i="2"/>
  <c r="M24" i="2"/>
  <c r="L24" i="2"/>
  <c r="K24" i="2"/>
  <c r="J24" i="2"/>
  <c r="H24" i="2"/>
  <c r="G24" i="2"/>
  <c r="F24" i="2"/>
  <c r="Q17" i="2"/>
  <c r="Q25" i="2" s="1"/>
  <c r="P17" i="2"/>
  <c r="P25" i="2" s="1"/>
  <c r="O17" i="2"/>
  <c r="O25" i="2" s="1"/>
  <c r="N17" i="2"/>
  <c r="N25" i="2" s="1"/>
  <c r="M17" i="2"/>
  <c r="M25" i="2" s="1"/>
  <c r="L17" i="2"/>
  <c r="L25" i="2" s="1"/>
  <c r="K17" i="2"/>
  <c r="K25" i="2" s="1"/>
  <c r="J17" i="2"/>
  <c r="J25" i="2" s="1"/>
  <c r="H17" i="2"/>
  <c r="H25" i="2" s="1"/>
  <c r="G17" i="2"/>
  <c r="G25" i="2" s="1"/>
  <c r="F17" i="2"/>
  <c r="F25" i="2" s="1"/>
  <c r="Q51" i="1"/>
  <c r="P51" i="1"/>
  <c r="O51" i="1"/>
  <c r="N51" i="1"/>
  <c r="M51" i="1"/>
  <c r="L51" i="1"/>
  <c r="K51" i="1"/>
  <c r="J51" i="1"/>
  <c r="H51" i="1"/>
  <c r="G51" i="1"/>
  <c r="F51" i="1"/>
  <c r="Q44" i="1"/>
  <c r="Q52" i="1" s="1"/>
  <c r="P44" i="1"/>
  <c r="P52" i="1" s="1"/>
  <c r="O44" i="1"/>
  <c r="O52" i="1" s="1"/>
  <c r="N44" i="1"/>
  <c r="N52" i="1" s="1"/>
  <c r="M44" i="1"/>
  <c r="M52" i="1" s="1"/>
  <c r="L44" i="1"/>
  <c r="L52" i="1" s="1"/>
  <c r="K44" i="1"/>
  <c r="K52" i="1" s="1"/>
  <c r="J44" i="1"/>
  <c r="J52" i="1" s="1"/>
  <c r="H44" i="1"/>
  <c r="H52" i="1" s="1"/>
  <c r="G44" i="1"/>
  <c r="G52" i="1" s="1"/>
  <c r="F44" i="1"/>
  <c r="F52" i="1" s="1"/>
  <c r="Q24" i="1"/>
  <c r="P24" i="1"/>
  <c r="O24" i="1"/>
  <c r="N24" i="1"/>
  <c r="M24" i="1"/>
  <c r="L24" i="1"/>
  <c r="K24" i="1"/>
  <c r="J24" i="1"/>
  <c r="H24" i="1"/>
  <c r="G24" i="1"/>
  <c r="F24" i="1"/>
  <c r="Q17" i="1"/>
  <c r="Q25" i="1" s="1"/>
  <c r="O8" i="11" s="1"/>
  <c r="P17" i="1"/>
  <c r="P25" i="1" s="1"/>
  <c r="N8" i="11" s="1"/>
  <c r="O17" i="1"/>
  <c r="O25" i="1" s="1"/>
  <c r="M8" i="11" s="1"/>
  <c r="N17" i="1"/>
  <c r="N25" i="1" s="1"/>
  <c r="L8" i="11" s="1"/>
  <c r="M17" i="1"/>
  <c r="M25" i="1" s="1"/>
  <c r="K8" i="11" s="1"/>
  <c r="L17" i="1"/>
  <c r="L25" i="1" s="1"/>
  <c r="J8" i="11" s="1"/>
  <c r="K17" i="1"/>
  <c r="K25" i="1" s="1"/>
  <c r="I8" i="11" s="1"/>
  <c r="J17" i="1"/>
  <c r="J25" i="1" s="1"/>
  <c r="H8" i="11" s="1"/>
  <c r="H17" i="1"/>
  <c r="H25" i="1" s="1"/>
  <c r="F8" i="11" s="1"/>
  <c r="G17" i="1"/>
  <c r="G25" i="1" s="1"/>
  <c r="E8" i="11" s="1"/>
  <c r="F17" i="1"/>
  <c r="F25" i="1" s="1"/>
  <c r="D8" i="11" s="1"/>
  <c r="I23" i="4" l="1"/>
  <c r="G8" i="11"/>
  <c r="G13" i="11" s="1"/>
  <c r="G22" i="11" s="1"/>
  <c r="F14" i="11"/>
  <c r="F23" i="11" s="1"/>
  <c r="F13" i="11"/>
  <c r="F22" i="11" s="1"/>
  <c r="H14" i="11"/>
  <c r="H23" i="11" s="1"/>
  <c r="H13" i="11"/>
  <c r="H22" i="11" s="1"/>
  <c r="J14" i="11"/>
  <c r="J23" i="11" s="1"/>
  <c r="J13" i="11"/>
  <c r="J22" i="11" s="1"/>
  <c r="N14" i="11"/>
  <c r="N23" i="11" s="1"/>
  <c r="N13" i="11"/>
  <c r="N22" i="11" s="1"/>
  <c r="E14" i="11"/>
  <c r="E23" i="11" s="1"/>
  <c r="E13" i="11"/>
  <c r="E22" i="11" s="1"/>
  <c r="I14" i="11"/>
  <c r="I23" i="11" s="1"/>
  <c r="I13" i="11"/>
  <c r="I22" i="11" s="1"/>
  <c r="K14" i="11"/>
  <c r="K23" i="11" s="1"/>
  <c r="K13" i="11"/>
  <c r="K22" i="11" s="1"/>
  <c r="M14" i="11"/>
  <c r="M23" i="11" s="1"/>
  <c r="M13" i="11"/>
  <c r="M22" i="11" s="1"/>
  <c r="O14" i="11"/>
  <c r="O23" i="11" s="1"/>
  <c r="O13" i="11"/>
  <c r="O22" i="11" s="1"/>
  <c r="D14" i="11"/>
  <c r="D23" i="11" s="1"/>
  <c r="D13" i="11"/>
  <c r="D22" i="11" s="1"/>
  <c r="L14" i="11"/>
  <c r="L23" i="11" s="1"/>
  <c r="L13" i="11"/>
  <c r="L22" i="11" s="1"/>
  <c r="G14" i="11" l="1"/>
  <c r="G23" i="11" s="1"/>
</calcChain>
</file>

<file path=xl/sharedStrings.xml><?xml version="1.0" encoding="utf-8"?>
<sst xmlns="http://schemas.openxmlformats.org/spreadsheetml/2006/main" count="1123" uniqueCount="177">
  <si>
    <t>День:</t>
  </si>
  <si>
    <t>понедельник</t>
  </si>
  <si>
    <t>Неделя:</t>
  </si>
  <si>
    <t>первая</t>
  </si>
  <si>
    <t>Сезон:</t>
  </si>
  <si>
    <t>зимне-весенний</t>
  </si>
  <si>
    <t>Возраст:</t>
  </si>
  <si>
    <t>№ рецептуры</t>
  </si>
  <si>
    <t>Прием пищи</t>
  </si>
  <si>
    <t>Наименование блюда</t>
  </si>
  <si>
    <t>Масса порции</t>
  </si>
  <si>
    <t>Пищевые вещества (г)</t>
  </si>
  <si>
    <t>Энергетическая ценность (ккал)</t>
  </si>
  <si>
    <t>Витамины (мп)</t>
  </si>
  <si>
    <t>Минеральные вещества (мп)</t>
  </si>
  <si>
    <t>Б</t>
  </si>
  <si>
    <t>Ж</t>
  </si>
  <si>
    <t>У</t>
  </si>
  <si>
    <r>
      <t>В</t>
    </r>
    <r>
      <rPr>
        <b/>
        <vertAlign val="subscript"/>
        <sz val="12"/>
        <color rgb="FF000000"/>
        <rFont val="Times New Roman"/>
        <family val="1"/>
        <charset val="204"/>
      </rPr>
      <t>1</t>
    </r>
  </si>
  <si>
    <t>С</t>
  </si>
  <si>
    <t>А</t>
  </si>
  <si>
    <t>Е</t>
  </si>
  <si>
    <t>Са</t>
  </si>
  <si>
    <t>Р</t>
  </si>
  <si>
    <t>Мg</t>
  </si>
  <si>
    <t>Fe</t>
  </si>
  <si>
    <t>Завтрак</t>
  </si>
  <si>
    <t>Бутерброд с маслом</t>
  </si>
  <si>
    <t>30/10</t>
  </si>
  <si>
    <t>Сыр</t>
  </si>
  <si>
    <t>Чай с сахаром</t>
  </si>
  <si>
    <t>Хлеб пшеничный</t>
  </si>
  <si>
    <t>Фрукты свежие (яблоки)</t>
  </si>
  <si>
    <t>ИТОГО ЗАВТРАК</t>
  </si>
  <si>
    <t>Винегрет</t>
  </si>
  <si>
    <t>Щи на м/б со сметаной</t>
  </si>
  <si>
    <t>250/10</t>
  </si>
  <si>
    <t>Сосиска отварная</t>
  </si>
  <si>
    <t>Рис отварной</t>
  </si>
  <si>
    <t>Компот из сухофруктов</t>
  </si>
  <si>
    <t>Хлеб пшенично-ржаной</t>
  </si>
  <si>
    <t>ИТОГО ОБЕД</t>
  </si>
  <si>
    <t>ИТОГО ЗА ПЕРВЫЙ ДЕНЬ</t>
  </si>
  <si>
    <t>12 и старше</t>
  </si>
  <si>
    <t>Чай с сахаром</t>
  </si>
  <si>
    <t>обед</t>
  </si>
  <si>
    <t>вторник</t>
  </si>
  <si>
    <t>Горошек зеленый с луком и растительным маслом</t>
  </si>
  <si>
    <t>Тефтели из говядины</t>
  </si>
  <si>
    <t>Макароны отварные</t>
  </si>
  <si>
    <t>Обед</t>
  </si>
  <si>
    <t>Салат из свеклы</t>
  </si>
  <si>
    <t>Суп крестьянский с куриным мясом</t>
  </si>
  <si>
    <t>Мясо тушеное с овощами</t>
  </si>
  <si>
    <t>Вафли</t>
  </si>
  <si>
    <t>Сок фруктовый</t>
  </si>
  <si>
    <t>ИТОГО ЗА ВТОРОЙ  ДЕНЬ</t>
  </si>
  <si>
    <t>Компот из сухофруктов</t>
  </si>
  <si>
    <t>ИТОГО ЗА ВТОРОЙ ДЕНЬ</t>
  </si>
  <si>
    <t>среда</t>
  </si>
  <si>
    <t>Фрикадельки в томатно-сметанном соусе</t>
  </si>
  <si>
    <t>75/75</t>
  </si>
  <si>
    <t>Каша гречневая рассыпчатая</t>
  </si>
  <si>
    <t>200</t>
  </si>
  <si>
    <t>Салат из кукурузы</t>
  </si>
  <si>
    <t>Рассольник на м/б</t>
  </si>
  <si>
    <t>Рыба тушеная в томатном соусе с овощами</t>
  </si>
  <si>
    <t>Картофельное пюре</t>
  </si>
  <si>
    <t>Какао с молоком</t>
  </si>
  <si>
    <t>ИТОГО ЗА ТРЕТТИЙ ДЕНЬ</t>
  </si>
  <si>
    <t>100/100</t>
  </si>
  <si>
    <t>120/75</t>
  </si>
  <si>
    <t>четверг</t>
  </si>
  <si>
    <t>Плов из птицы</t>
  </si>
  <si>
    <t>Салат из соленых огурцов с луком</t>
  </si>
  <si>
    <t>Суп гороховый</t>
  </si>
  <si>
    <t>Кисель</t>
  </si>
  <si>
    <t>ИТОГО ЗА ЧЕТВЕРТЫЙ ДЕНЬ</t>
  </si>
  <si>
    <t>пятница</t>
  </si>
  <si>
    <t>Печенье</t>
  </si>
  <si>
    <t>Фрукты свежие (бананы)</t>
  </si>
  <si>
    <t>Суп с рыбной консервой</t>
  </si>
  <si>
    <t>Котлета мясная</t>
  </si>
  <si>
    <t>ИТОГО ЗА ПЯТЫЙ ДЕНЬ</t>
  </si>
  <si>
    <t>150</t>
  </si>
  <si>
    <t>вторая</t>
  </si>
  <si>
    <t>Каша молочная</t>
  </si>
  <si>
    <t>100</t>
  </si>
  <si>
    <t>Борщ с капустой и картофелем</t>
  </si>
  <si>
    <t>Чай с лимоном</t>
  </si>
  <si>
    <t>ИТОГО ЗА ШЕСТОЙ ДЕНЬ</t>
  </si>
  <si>
    <t>Булочка</t>
  </si>
  <si>
    <t>Пельмени с маслом</t>
  </si>
  <si>
    <t>ИТОГО ЗА СЕДЬМОЙ ДЕНЬ</t>
  </si>
  <si>
    <t>Капуста тушеная</t>
  </si>
  <si>
    <t>Суп с мясными фрикадельками</t>
  </si>
  <si>
    <t>ИТОГО ЗА ВОСЬМОЙ ДЕНЬ</t>
  </si>
  <si>
    <t>288, 355</t>
  </si>
  <si>
    <t>Пюре картофельное</t>
  </si>
  <si>
    <t>ИТОГО ЗА ДЕВЯТЫЙ  ДЕНЬ</t>
  </si>
  <si>
    <t>ИТОГО ЗА ДЕВЯТЫЙ ДЕНЬ</t>
  </si>
  <si>
    <t>Птица отварная</t>
  </si>
  <si>
    <t>ИТОГО ЗА ДЕСЯТЫЙ ДЕНЬ</t>
  </si>
  <si>
    <t>День</t>
  </si>
  <si>
    <t>Неделя</t>
  </si>
  <si>
    <t>первый</t>
  </si>
  <si>
    <t>второй</t>
  </si>
  <si>
    <t>третий</t>
  </si>
  <si>
    <t>четвертый</t>
  </si>
  <si>
    <t>пятый</t>
  </si>
  <si>
    <t>итого за 5 дней</t>
  </si>
  <si>
    <t>среднее за 5 дней</t>
  </si>
  <si>
    <t>шестой</t>
  </si>
  <si>
    <t>седьмой</t>
  </si>
  <si>
    <t>восьмой</t>
  </si>
  <si>
    <t>девятый</t>
  </si>
  <si>
    <t>десятый</t>
  </si>
  <si>
    <t>итого за 10 дней</t>
  </si>
  <si>
    <t>среднее за 10 дней</t>
  </si>
  <si>
    <t>Утверждаю:</t>
  </si>
  <si>
    <t>Директор МБОУ Кошурниковской ООШ №22</t>
  </si>
  <si>
    <t>________________  Н.П.Климова</t>
  </si>
  <si>
    <t>Приказ №_____  от _______________________</t>
  </si>
  <si>
    <t>Неделя: первая</t>
  </si>
  <si>
    <t>весенний</t>
  </si>
  <si>
    <t>завтрак</t>
  </si>
  <si>
    <t>Салат из зеленого горошка</t>
  </si>
  <si>
    <t>Салат из морской капусты с растительным маслом</t>
  </si>
  <si>
    <t>Неделя: вторая</t>
  </si>
  <si>
    <t>Сельдь с луком и растительным маслом</t>
  </si>
  <si>
    <t>завтрак</t>
  </si>
  <si>
    <t>весенне-летний</t>
  </si>
  <si>
    <t>6-10 лет</t>
  </si>
  <si>
    <r>
      <t>В</t>
    </r>
    <r>
      <rPr>
        <b/>
        <vertAlign val="subscript"/>
        <sz val="14"/>
        <color rgb="FF000000"/>
        <rFont val="Times New Roman"/>
        <family val="1"/>
        <charset val="204"/>
      </rPr>
      <t>1</t>
    </r>
  </si>
  <si>
    <t>11 и старше</t>
  </si>
  <si>
    <t>День: вторник</t>
  </si>
  <si>
    <t>Сезон: зимне-осенний</t>
  </si>
  <si>
    <t>Возраст: 7- 11 лет</t>
  </si>
  <si>
    <t>Сезон: зимне -весенний</t>
  </si>
  <si>
    <r>
      <t>В</t>
    </r>
    <r>
      <rPr>
        <b/>
        <vertAlign val="subscript"/>
        <sz val="10"/>
        <color rgb="FF000000"/>
        <rFont val="Times New Roman"/>
        <family val="1"/>
        <charset val="204"/>
      </rPr>
      <t>1</t>
    </r>
  </si>
  <si>
    <t>Сезон :  зимне -весенний</t>
  </si>
  <si>
    <t>Возраст:  7 - 11 лет</t>
  </si>
  <si>
    <t xml:space="preserve">Неделя: первая </t>
  </si>
  <si>
    <t xml:space="preserve">Возраст: 12 и старше </t>
  </si>
  <si>
    <t>ИТОГО ЗА ТРЕТИЙ ДЕНЬ</t>
  </si>
  <si>
    <t xml:space="preserve">      зимне-    весенний</t>
  </si>
  <si>
    <t>зимне  -весенний</t>
  </si>
  <si>
    <t xml:space="preserve"> зимне--весенний</t>
  </si>
  <si>
    <t>зимне--весенний</t>
  </si>
  <si>
    <t xml:space="preserve"> зимне --весенний</t>
  </si>
  <si>
    <t xml:space="preserve">зимний- весенний </t>
  </si>
  <si>
    <t xml:space="preserve"> зимне-весенний</t>
  </si>
  <si>
    <t xml:space="preserve">зимне- весенний </t>
  </si>
  <si>
    <t>зимне -весенний</t>
  </si>
  <si>
    <t>Сдоба  с повидлом</t>
  </si>
  <si>
    <t>Сдоба с  повидлом</t>
  </si>
  <si>
    <t>зимне - весенний</t>
  </si>
  <si>
    <t xml:space="preserve"> зимне -весенний</t>
  </si>
  <si>
    <t xml:space="preserve"> зимне-- весенний</t>
  </si>
  <si>
    <t>Сводная ведомость пищевой ценности приготовляемых блюд (6-10 лет)</t>
  </si>
  <si>
    <t>Сводная ведомость пищевой ценности приготовляемых блюд (11-18 лет)</t>
  </si>
  <si>
    <t>11 лет и старше</t>
  </si>
  <si>
    <t>6-10  лет</t>
  </si>
  <si>
    <t>Марининская СОШ № 16</t>
  </si>
  <si>
    <t>Вострецова А А</t>
  </si>
  <si>
    <t>Рис припущенный</t>
  </si>
  <si>
    <t>200/10</t>
  </si>
  <si>
    <t>каша молочная рисовая</t>
  </si>
  <si>
    <t>80/50</t>
  </si>
  <si>
    <t>60/75</t>
  </si>
  <si>
    <t>80/75</t>
  </si>
  <si>
    <t>100/50</t>
  </si>
  <si>
    <t>590</t>
  </si>
  <si>
    <t>660</t>
  </si>
  <si>
    <t>жаркое по-домашнему</t>
  </si>
  <si>
    <t>180</t>
  </si>
  <si>
    <t>Каша молочная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</si>
</sst>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rgb="FF000000"/>
      <name val="Calibri"/>
      <family val="2"/>
      <charset val="204"/>
    </font>
    <font>
      <sz val="11.5"/>
      <name val="Arial Cyr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.5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bscript"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vertAlign val="subscript"/>
      <sz val="14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rgb="FF000000"/>
      <name val="Calibri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0"/>
      <name val="Times New Roman"/>
      <family val="1"/>
      <charset val="204"/>
    </font>
    <font>
      <b/>
      <vertAlign val="subscript"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3" fillId="2" borderId="0" xfId="0" applyFont="1" applyFill="1"/>
    <xf numFmtId="0" fontId="0" fillId="2" borderId="0" xfId="0" applyFill="1"/>
    <xf numFmtId="0" fontId="2" fillId="2" borderId="0" xfId="0" applyFont="1" applyFill="1"/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0" borderId="9" xfId="0" applyBorder="1"/>
    <xf numFmtId="0" fontId="5" fillId="2" borderId="3" xfId="0" applyFont="1" applyFill="1" applyBorder="1" applyAlignment="1">
      <alignment horizontal="center"/>
    </xf>
    <xf numFmtId="0" fontId="3" fillId="0" borderId="1" xfId="0" applyFont="1" applyBorder="1"/>
    <xf numFmtId="0" fontId="7" fillId="2" borderId="7" xfId="0" applyFont="1" applyFill="1" applyBorder="1" applyAlignment="1">
      <alignment horizontal="center"/>
    </xf>
    <xf numFmtId="0" fontId="3" fillId="0" borderId="0" xfId="0" applyFont="1" applyBorder="1"/>
    <xf numFmtId="0" fontId="3" fillId="2" borderId="1" xfId="0" applyFont="1" applyFill="1" applyBorder="1"/>
    <xf numFmtId="0" fontId="10" fillId="2" borderId="2" xfId="0" applyFont="1" applyFill="1" applyBorder="1" applyAlignment="1">
      <alignment horizontal="center" vertical="top" wrapText="1"/>
    </xf>
    <xf numFmtId="0" fontId="3" fillId="2" borderId="0" xfId="0" applyFont="1" applyFill="1" applyBorder="1"/>
    <xf numFmtId="0" fontId="0" fillId="2" borderId="0" xfId="0" applyFill="1" applyBorder="1"/>
    <xf numFmtId="0" fontId="10" fillId="0" borderId="3" xfId="0" applyFont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top" wrapText="1"/>
    </xf>
    <xf numFmtId="0" fontId="20" fillId="0" borderId="0" xfId="0" applyFont="1"/>
    <xf numFmtId="49" fontId="18" fillId="2" borderId="1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top" wrapText="1"/>
    </xf>
    <xf numFmtId="49" fontId="18" fillId="2" borderId="2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2" fontId="18" fillId="2" borderId="3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/>
    </xf>
    <xf numFmtId="0" fontId="15" fillId="2" borderId="6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top" wrapText="1"/>
    </xf>
    <xf numFmtId="0" fontId="18" fillId="2" borderId="6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/>
    </xf>
    <xf numFmtId="2" fontId="13" fillId="2" borderId="3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/>
    </xf>
    <xf numFmtId="49" fontId="18" fillId="2" borderId="6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top" wrapText="1"/>
    </xf>
    <xf numFmtId="0" fontId="23" fillId="0" borderId="0" xfId="0" applyFont="1"/>
    <xf numFmtId="0" fontId="23" fillId="2" borderId="0" xfId="0" applyFont="1" applyFill="1"/>
    <xf numFmtId="0" fontId="24" fillId="0" borderId="0" xfId="0" applyFont="1"/>
    <xf numFmtId="0" fontId="25" fillId="0" borderId="0" xfId="0" applyFont="1"/>
    <xf numFmtId="0" fontId="26" fillId="0" borderId="0" xfId="0" applyFont="1" applyBorder="1" applyAlignment="1">
      <alignment horizontal="left" vertical="center"/>
    </xf>
    <xf numFmtId="0" fontId="27" fillId="0" borderId="0" xfId="0" applyFont="1"/>
    <xf numFmtId="0" fontId="28" fillId="2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 vertical="center"/>
    </xf>
    <xf numFmtId="2" fontId="26" fillId="2" borderId="3" xfId="0" applyNumberFormat="1" applyFont="1" applyFill="1" applyBorder="1" applyAlignment="1">
      <alignment horizontal="center" vertical="center"/>
    </xf>
    <xf numFmtId="49" fontId="26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6" fillId="2" borderId="4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2" fontId="28" fillId="2" borderId="1" xfId="0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left" vertical="center"/>
    </xf>
    <xf numFmtId="0" fontId="24" fillId="2" borderId="3" xfId="0" applyFont="1" applyFill="1" applyBorder="1" applyAlignment="1">
      <alignment horizontal="center" vertical="top" wrapText="1"/>
    </xf>
    <xf numFmtId="0" fontId="28" fillId="2" borderId="6" xfId="0" applyFont="1" applyFill="1" applyBorder="1" applyAlignment="1">
      <alignment horizontal="center" vertical="center"/>
    </xf>
    <xf numFmtId="164" fontId="28" fillId="2" borderId="1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right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0" fillId="0" borderId="10" xfId="0" applyBorder="1" applyAlignment="1"/>
    <xf numFmtId="0" fontId="30" fillId="2" borderId="1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3" fillId="2" borderId="7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14" fillId="2" borderId="1" xfId="0" applyFont="1" applyFill="1" applyBorder="1"/>
    <xf numFmtId="0" fontId="14" fillId="2" borderId="3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4" fillId="0" borderId="1" xfId="0" applyFont="1" applyBorder="1"/>
    <xf numFmtId="0" fontId="11" fillId="0" borderId="0" xfId="0" applyFont="1" applyAlignment="1"/>
    <xf numFmtId="0" fontId="11" fillId="2" borderId="0" xfId="0" applyFont="1" applyFill="1" applyAlignment="1"/>
    <xf numFmtId="0" fontId="14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view="pageBreakPreview" topLeftCell="A28" zoomScale="87" zoomScaleNormal="100" zoomScaleSheetLayoutView="87" workbookViewId="0">
      <selection activeCell="I54" sqref="I54"/>
    </sheetView>
  </sheetViews>
  <sheetFormatPr defaultRowHeight="15" x14ac:dyDescent="0.25"/>
  <cols>
    <col min="1" max="1" width="6.140625" customWidth="1"/>
    <col min="2" max="2" width="4.42578125" customWidth="1"/>
    <col min="3" max="3" width="10" customWidth="1"/>
    <col min="4" max="4" width="12.28515625" customWidth="1"/>
    <col min="5" max="5" width="5.85546875" customWidth="1"/>
    <col min="6" max="6" width="6" customWidth="1"/>
    <col min="7" max="7" width="7" customWidth="1"/>
    <col min="8" max="8" width="7.28515625" customWidth="1"/>
    <col min="9" max="9" width="10.28515625" customWidth="1"/>
    <col min="10" max="10" width="7.140625" customWidth="1"/>
    <col min="11" max="11" width="6.7109375" customWidth="1"/>
    <col min="12" max="12" width="8.140625" customWidth="1"/>
    <col min="13" max="14" width="6.85546875" customWidth="1"/>
    <col min="15" max="15" width="8.7109375"/>
    <col min="16" max="16" width="7.140625" customWidth="1"/>
    <col min="17" max="1025" width="8.7109375"/>
  </cols>
  <sheetData>
    <row r="1" spans="1:17" x14ac:dyDescent="0.25">
      <c r="F1" s="1"/>
      <c r="G1" s="1"/>
      <c r="H1" s="1"/>
      <c r="I1" s="1"/>
      <c r="J1" s="1"/>
    </row>
    <row r="2" spans="1:17" x14ac:dyDescent="0.25">
      <c r="F2" s="1"/>
      <c r="G2" s="1"/>
      <c r="H2" s="1"/>
      <c r="I2" s="1"/>
      <c r="J2" s="1"/>
    </row>
    <row r="3" spans="1:17" s="3" customFormat="1" ht="15.75" x14ac:dyDescent="0.25">
      <c r="A3" s="2" t="s">
        <v>0</v>
      </c>
      <c r="B3" s="2" t="s">
        <v>1</v>
      </c>
      <c r="C3" s="2"/>
      <c r="F3" s="4"/>
      <c r="G3" s="4"/>
      <c r="H3" s="4"/>
      <c r="I3" s="4"/>
      <c r="J3" s="4"/>
    </row>
    <row r="4" spans="1:17" s="3" customFormat="1" ht="15.75" x14ac:dyDescent="0.25">
      <c r="A4" s="130" t="s">
        <v>123</v>
      </c>
      <c r="B4" s="131"/>
      <c r="C4" s="131"/>
      <c r="D4" s="131"/>
      <c r="E4" s="96"/>
      <c r="F4" s="98"/>
      <c r="G4" s="98"/>
      <c r="H4" s="98"/>
      <c r="I4" s="98"/>
      <c r="J4" s="98"/>
      <c r="K4" s="96"/>
      <c r="L4" s="96"/>
      <c r="M4" s="96"/>
      <c r="N4" s="96"/>
      <c r="O4" s="96"/>
      <c r="P4" s="96"/>
      <c r="Q4" s="96"/>
    </row>
    <row r="5" spans="1:17" s="3" customFormat="1" ht="15.75" x14ac:dyDescent="0.25">
      <c r="A5" s="130" t="s">
        <v>140</v>
      </c>
      <c r="B5" s="131"/>
      <c r="C5" s="131"/>
      <c r="D5" s="131"/>
      <c r="E5" s="131"/>
      <c r="F5" s="98"/>
      <c r="G5" s="98"/>
      <c r="H5" s="98"/>
      <c r="I5" s="98"/>
      <c r="J5" s="98"/>
      <c r="K5" s="96"/>
      <c r="L5" s="96"/>
      <c r="M5" s="96"/>
      <c r="N5" s="96"/>
      <c r="O5" s="96"/>
      <c r="P5" s="96"/>
      <c r="Q5" s="96"/>
    </row>
    <row r="6" spans="1:17" s="3" customFormat="1" ht="15.75" x14ac:dyDescent="0.25">
      <c r="A6" s="130" t="s">
        <v>141</v>
      </c>
      <c r="B6" s="131"/>
      <c r="C6" s="131"/>
      <c r="D6" s="131"/>
      <c r="E6" s="131"/>
      <c r="F6" s="131"/>
      <c r="G6" s="131"/>
      <c r="H6" s="98"/>
      <c r="I6" s="98"/>
      <c r="J6" s="98"/>
      <c r="K6" s="96"/>
      <c r="L6" s="96"/>
      <c r="M6" s="96"/>
      <c r="N6" s="96"/>
      <c r="O6" s="96"/>
      <c r="P6" s="96"/>
      <c r="Q6" s="96"/>
    </row>
    <row r="7" spans="1:17" x14ac:dyDescent="0.25">
      <c r="B7" s="99"/>
      <c r="C7" s="99"/>
      <c r="D7" s="99"/>
      <c r="E7" s="99"/>
      <c r="F7" s="98"/>
      <c r="G7" s="98"/>
      <c r="H7" s="98"/>
      <c r="I7" s="98"/>
      <c r="J7" s="98"/>
      <c r="K7" s="99"/>
      <c r="L7" s="99"/>
      <c r="M7" s="99"/>
      <c r="N7" s="99"/>
      <c r="O7" s="99"/>
      <c r="P7" s="99"/>
      <c r="Q7" s="99"/>
    </row>
    <row r="8" spans="1:17" s="2" customFormat="1" ht="15.75" customHeight="1" x14ac:dyDescent="0.25">
      <c r="A8" s="129" t="s">
        <v>7</v>
      </c>
      <c r="B8" s="127" t="s">
        <v>8</v>
      </c>
      <c r="C8" s="120" t="s">
        <v>9</v>
      </c>
      <c r="D8" s="120"/>
      <c r="E8" s="120" t="s">
        <v>10</v>
      </c>
      <c r="F8" s="128" t="s">
        <v>11</v>
      </c>
      <c r="G8" s="128"/>
      <c r="H8" s="128"/>
      <c r="I8" s="120" t="s">
        <v>12</v>
      </c>
      <c r="J8" s="121" t="s">
        <v>13</v>
      </c>
      <c r="K8" s="121"/>
      <c r="L8" s="121"/>
      <c r="M8" s="121"/>
      <c r="N8" s="121" t="s">
        <v>14</v>
      </c>
      <c r="O8" s="121"/>
      <c r="P8" s="121"/>
      <c r="Q8" s="121"/>
    </row>
    <row r="9" spans="1:17" x14ac:dyDescent="0.25">
      <c r="A9" s="129"/>
      <c r="B9" s="127"/>
      <c r="C9" s="120"/>
      <c r="D9" s="120"/>
      <c r="E9" s="120"/>
      <c r="F9" s="100" t="s">
        <v>15</v>
      </c>
      <c r="G9" s="100" t="s">
        <v>16</v>
      </c>
      <c r="H9" s="100" t="s">
        <v>17</v>
      </c>
      <c r="I9" s="120"/>
      <c r="J9" s="101" t="s">
        <v>139</v>
      </c>
      <c r="K9" s="100" t="s">
        <v>19</v>
      </c>
      <c r="L9" s="100" t="s">
        <v>20</v>
      </c>
      <c r="M9" s="100" t="s">
        <v>21</v>
      </c>
      <c r="N9" s="100" t="s">
        <v>22</v>
      </c>
      <c r="O9" s="100" t="s">
        <v>23</v>
      </c>
      <c r="P9" s="100" t="s">
        <v>24</v>
      </c>
      <c r="Q9" s="100" t="s">
        <v>25</v>
      </c>
    </row>
    <row r="10" spans="1:17" s="3" customFormat="1" x14ac:dyDescent="0.25">
      <c r="A10" s="8"/>
      <c r="B10" s="102">
        <v>2</v>
      </c>
      <c r="C10" s="122">
        <v>3</v>
      </c>
      <c r="D10" s="122"/>
      <c r="E10" s="102">
        <v>4</v>
      </c>
      <c r="F10" s="102">
        <v>5</v>
      </c>
      <c r="G10" s="102">
        <v>6</v>
      </c>
      <c r="H10" s="102">
        <v>7</v>
      </c>
      <c r="I10" s="102">
        <v>8</v>
      </c>
      <c r="J10" s="102">
        <v>9</v>
      </c>
      <c r="K10" s="102">
        <v>10</v>
      </c>
      <c r="L10" s="102">
        <v>11</v>
      </c>
      <c r="M10" s="102">
        <v>12</v>
      </c>
      <c r="N10" s="102">
        <v>13</v>
      </c>
      <c r="O10" s="102">
        <v>14</v>
      </c>
      <c r="P10" s="102">
        <v>15</v>
      </c>
      <c r="Q10" s="102">
        <v>16</v>
      </c>
    </row>
    <row r="11" spans="1:17" ht="24.75" customHeight="1" x14ac:dyDescent="0.25">
      <c r="A11" s="9">
        <v>93</v>
      </c>
      <c r="B11" s="123" t="s">
        <v>26</v>
      </c>
      <c r="C11" s="124" t="s">
        <v>167</v>
      </c>
      <c r="D11" s="124"/>
      <c r="E11" s="103">
        <v>200</v>
      </c>
      <c r="F11" s="103">
        <v>5.75</v>
      </c>
      <c r="G11" s="103">
        <v>5.21</v>
      </c>
      <c r="H11" s="103">
        <v>32.549999999999997</v>
      </c>
      <c r="I11" s="103">
        <v>187</v>
      </c>
      <c r="J11" s="104">
        <v>0.09</v>
      </c>
      <c r="K11" s="104">
        <v>0.91</v>
      </c>
      <c r="L11" s="104">
        <v>30.6</v>
      </c>
      <c r="M11" s="104">
        <v>0.02</v>
      </c>
      <c r="N11" s="104">
        <v>161.62</v>
      </c>
      <c r="O11" s="104">
        <v>137.97999999999999</v>
      </c>
      <c r="P11" s="104">
        <v>24.14</v>
      </c>
      <c r="Q11" s="104">
        <v>0.51</v>
      </c>
    </row>
    <row r="12" spans="1:17" ht="23.25" customHeight="1" x14ac:dyDescent="0.25">
      <c r="A12" s="9">
        <v>1</v>
      </c>
      <c r="B12" s="123"/>
      <c r="C12" s="124" t="s">
        <v>27</v>
      </c>
      <c r="D12" s="124"/>
      <c r="E12" s="105" t="s">
        <v>28</v>
      </c>
      <c r="F12" s="106">
        <v>3.12</v>
      </c>
      <c r="G12" s="106">
        <v>7.57</v>
      </c>
      <c r="H12" s="106">
        <v>19.57</v>
      </c>
      <c r="I12" s="106">
        <v>137.5</v>
      </c>
      <c r="J12" s="106">
        <v>0.04</v>
      </c>
      <c r="K12" s="106">
        <v>0</v>
      </c>
      <c r="L12" s="106">
        <v>0</v>
      </c>
      <c r="M12" s="106">
        <v>0</v>
      </c>
      <c r="N12" s="106">
        <v>10.4</v>
      </c>
      <c r="O12" s="106">
        <v>0</v>
      </c>
      <c r="P12" s="106">
        <v>0</v>
      </c>
      <c r="Q12" s="106">
        <v>0.46</v>
      </c>
    </row>
    <row r="13" spans="1:17" ht="18" customHeight="1" x14ac:dyDescent="0.25">
      <c r="A13" s="9">
        <v>42</v>
      </c>
      <c r="B13" s="123"/>
      <c r="C13" s="124" t="s">
        <v>29</v>
      </c>
      <c r="D13" s="124"/>
      <c r="E13" s="106">
        <v>15</v>
      </c>
      <c r="F13" s="106">
        <v>5.8</v>
      </c>
      <c r="G13" s="106">
        <v>7.38</v>
      </c>
      <c r="H13" s="106">
        <v>0</v>
      </c>
      <c r="I13" s="106">
        <v>54.6</v>
      </c>
      <c r="J13" s="106">
        <v>0.01</v>
      </c>
      <c r="K13" s="106">
        <v>0.18</v>
      </c>
      <c r="L13" s="106">
        <v>65</v>
      </c>
      <c r="M13" s="106">
        <v>0</v>
      </c>
      <c r="N13" s="106">
        <v>220</v>
      </c>
      <c r="O13" s="106">
        <v>125</v>
      </c>
      <c r="P13" s="106">
        <v>8.75</v>
      </c>
      <c r="Q13" s="106">
        <v>0.25</v>
      </c>
    </row>
    <row r="14" spans="1:17" ht="21.75" customHeight="1" x14ac:dyDescent="0.25">
      <c r="A14" s="9">
        <v>943</v>
      </c>
      <c r="B14" s="123"/>
      <c r="C14" s="124" t="s">
        <v>30</v>
      </c>
      <c r="D14" s="124"/>
      <c r="E14" s="106">
        <v>200</v>
      </c>
      <c r="F14" s="106">
        <v>0.2</v>
      </c>
      <c r="G14" s="106">
        <v>0</v>
      </c>
      <c r="H14" s="106">
        <v>14</v>
      </c>
      <c r="I14" s="106">
        <v>28</v>
      </c>
      <c r="J14" s="106">
        <v>0</v>
      </c>
      <c r="K14" s="106">
        <v>0</v>
      </c>
      <c r="L14" s="106">
        <v>0</v>
      </c>
      <c r="M14" s="106">
        <v>0</v>
      </c>
      <c r="N14" s="106">
        <v>6</v>
      </c>
      <c r="O14" s="106">
        <v>0</v>
      </c>
      <c r="P14" s="106">
        <v>0</v>
      </c>
      <c r="Q14" s="106">
        <v>0.4</v>
      </c>
    </row>
    <row r="15" spans="1:17" ht="21.75" customHeight="1" x14ac:dyDescent="0.25">
      <c r="A15" s="9"/>
      <c r="B15" s="123"/>
      <c r="C15" s="125" t="s">
        <v>31</v>
      </c>
      <c r="D15" s="125"/>
      <c r="E15" s="106">
        <v>60</v>
      </c>
      <c r="F15" s="106">
        <v>1.62</v>
      </c>
      <c r="G15" s="106">
        <v>0.24</v>
      </c>
      <c r="H15" s="106">
        <v>9.32</v>
      </c>
      <c r="I15" s="106">
        <v>145.19999999999999</v>
      </c>
      <c r="J15" s="106">
        <v>0.65</v>
      </c>
      <c r="K15" s="106">
        <v>0</v>
      </c>
      <c r="L15" s="106">
        <v>4.0000000000000001E-3</v>
      </c>
      <c r="M15" s="106"/>
      <c r="N15" s="106">
        <v>0.65</v>
      </c>
      <c r="O15" s="106"/>
      <c r="P15" s="106"/>
      <c r="Q15" s="106">
        <v>1.0999999999999999E-2</v>
      </c>
    </row>
    <row r="16" spans="1:17" ht="22.5" customHeight="1" x14ac:dyDescent="0.25">
      <c r="A16" s="9">
        <v>144</v>
      </c>
      <c r="B16" s="123"/>
      <c r="C16" s="124" t="s">
        <v>32</v>
      </c>
      <c r="D16" s="124"/>
      <c r="E16" s="106">
        <v>100</v>
      </c>
      <c r="F16" s="106">
        <v>0.4</v>
      </c>
      <c r="G16" s="106">
        <v>0.4</v>
      </c>
      <c r="H16" s="106">
        <v>9.8000000000000007</v>
      </c>
      <c r="I16" s="106">
        <v>47</v>
      </c>
      <c r="J16" s="106">
        <v>0.03</v>
      </c>
      <c r="K16" s="106">
        <v>10</v>
      </c>
      <c r="L16" s="106">
        <v>0</v>
      </c>
      <c r="M16" s="106">
        <v>0</v>
      </c>
      <c r="N16" s="106">
        <v>2.2000000000000002</v>
      </c>
      <c r="O16" s="106">
        <v>0</v>
      </c>
      <c r="P16" s="106">
        <v>0</v>
      </c>
      <c r="Q16" s="106">
        <v>34</v>
      </c>
    </row>
    <row r="17" spans="1:17" ht="21.75" customHeight="1" x14ac:dyDescent="0.25">
      <c r="A17" s="9"/>
      <c r="B17" s="123"/>
      <c r="C17" s="126" t="s">
        <v>33</v>
      </c>
      <c r="D17" s="126"/>
      <c r="E17" s="107">
        <v>615</v>
      </c>
      <c r="F17" s="108">
        <f t="shared" ref="F17:Q17" si="0">SUM(F11:F16)</f>
        <v>16.89</v>
      </c>
      <c r="G17" s="108">
        <f t="shared" si="0"/>
        <v>20.799999999999997</v>
      </c>
      <c r="H17" s="108">
        <f t="shared" si="0"/>
        <v>85.24</v>
      </c>
      <c r="I17" s="108">
        <f>I16+I15+I14+I13+I12+I11</f>
        <v>599.29999999999995</v>
      </c>
      <c r="J17" s="108">
        <f t="shared" si="0"/>
        <v>0.82000000000000006</v>
      </c>
      <c r="K17" s="108">
        <f t="shared" si="0"/>
        <v>11.09</v>
      </c>
      <c r="L17" s="108">
        <f t="shared" si="0"/>
        <v>95.603999999999999</v>
      </c>
      <c r="M17" s="108">
        <f t="shared" si="0"/>
        <v>0.02</v>
      </c>
      <c r="N17" s="108">
        <f t="shared" si="0"/>
        <v>400.86999999999995</v>
      </c>
      <c r="O17" s="108">
        <f t="shared" si="0"/>
        <v>262.98</v>
      </c>
      <c r="P17" s="108">
        <f t="shared" si="0"/>
        <v>32.89</v>
      </c>
      <c r="Q17" s="108">
        <f t="shared" si="0"/>
        <v>35.631</v>
      </c>
    </row>
    <row r="18" spans="1:17" ht="21.75" customHeight="1" x14ac:dyDescent="0.25">
      <c r="A18" s="9">
        <v>45</v>
      </c>
      <c r="B18" s="136" t="s">
        <v>45</v>
      </c>
      <c r="C18" s="135" t="s">
        <v>34</v>
      </c>
      <c r="D18" s="135"/>
      <c r="E18" s="109">
        <v>100</v>
      </c>
      <c r="F18" s="110">
        <v>1.36</v>
      </c>
      <c r="G18" s="110">
        <v>6.18</v>
      </c>
      <c r="H18" s="110">
        <v>8.44</v>
      </c>
      <c r="I18" s="110">
        <v>94.8</v>
      </c>
      <c r="J18" s="110">
        <v>0.06</v>
      </c>
      <c r="K18" s="110">
        <v>10.25</v>
      </c>
      <c r="L18" s="110">
        <v>0</v>
      </c>
      <c r="M18" s="110">
        <v>1.85</v>
      </c>
      <c r="N18" s="110">
        <v>23.2</v>
      </c>
      <c r="O18" s="110">
        <v>44.97</v>
      </c>
      <c r="P18" s="110">
        <v>20.75</v>
      </c>
      <c r="Q18" s="110">
        <v>0.85</v>
      </c>
    </row>
    <row r="19" spans="1:17" ht="18" customHeight="1" x14ac:dyDescent="0.25">
      <c r="A19" s="9">
        <v>187</v>
      </c>
      <c r="B19" s="136"/>
      <c r="C19" s="135" t="s">
        <v>35</v>
      </c>
      <c r="D19" s="135"/>
      <c r="E19" s="109" t="s">
        <v>166</v>
      </c>
      <c r="F19" s="111">
        <v>1.75</v>
      </c>
      <c r="G19" s="111">
        <v>4.8899999999999997</v>
      </c>
      <c r="H19" s="111">
        <v>8.49</v>
      </c>
      <c r="I19" s="111">
        <v>111.51</v>
      </c>
      <c r="J19" s="111">
        <v>0.06</v>
      </c>
      <c r="K19" s="111">
        <v>18.46</v>
      </c>
      <c r="L19" s="111">
        <v>0</v>
      </c>
      <c r="M19" s="110">
        <v>30.3</v>
      </c>
      <c r="N19" s="111">
        <v>43.33</v>
      </c>
      <c r="O19" s="111">
        <v>47.63</v>
      </c>
      <c r="P19" s="111">
        <v>22.25</v>
      </c>
      <c r="Q19" s="111">
        <v>0.8</v>
      </c>
    </row>
    <row r="20" spans="1:17" ht="18.75" customHeight="1" x14ac:dyDescent="0.25">
      <c r="A20" s="9">
        <v>536</v>
      </c>
      <c r="B20" s="136"/>
      <c r="C20" s="124" t="s">
        <v>37</v>
      </c>
      <c r="D20" s="124"/>
      <c r="E20" s="109">
        <v>80</v>
      </c>
      <c r="F20" s="110">
        <v>8.32</v>
      </c>
      <c r="G20" s="110">
        <v>16</v>
      </c>
      <c r="H20" s="110">
        <v>16.96</v>
      </c>
      <c r="I20" s="110">
        <v>179.2</v>
      </c>
      <c r="J20" s="104">
        <v>0.03</v>
      </c>
      <c r="K20" s="104">
        <v>0</v>
      </c>
      <c r="L20" s="104">
        <v>0</v>
      </c>
      <c r="M20" s="104">
        <v>0</v>
      </c>
      <c r="N20" s="104">
        <v>19.2</v>
      </c>
      <c r="O20" s="104">
        <v>127.2</v>
      </c>
      <c r="P20" s="104">
        <v>16</v>
      </c>
      <c r="Q20" s="104">
        <v>1.44</v>
      </c>
    </row>
    <row r="21" spans="1:17" ht="18.75" customHeight="1" x14ac:dyDescent="0.25">
      <c r="A21" s="9">
        <v>511</v>
      </c>
      <c r="B21" s="136"/>
      <c r="C21" s="135" t="s">
        <v>38</v>
      </c>
      <c r="D21" s="135"/>
      <c r="E21" s="109">
        <v>150</v>
      </c>
      <c r="F21" s="110">
        <v>3.75</v>
      </c>
      <c r="G21" s="110">
        <v>5.55</v>
      </c>
      <c r="H21" s="110">
        <v>39.9</v>
      </c>
      <c r="I21" s="110">
        <v>225</v>
      </c>
      <c r="J21" s="110">
        <v>0.03</v>
      </c>
      <c r="K21" s="110">
        <v>0</v>
      </c>
      <c r="L21" s="110">
        <v>27</v>
      </c>
      <c r="M21" s="110">
        <v>0</v>
      </c>
      <c r="N21" s="110">
        <v>17.100000000000001</v>
      </c>
      <c r="O21" s="110">
        <v>85.2</v>
      </c>
      <c r="P21" s="110">
        <v>27</v>
      </c>
      <c r="Q21" s="110">
        <v>1.1399999999999999</v>
      </c>
    </row>
    <row r="22" spans="1:17" ht="23.25" customHeight="1" x14ac:dyDescent="0.25">
      <c r="A22" s="9">
        <v>868</v>
      </c>
      <c r="B22" s="136"/>
      <c r="C22" s="124" t="s">
        <v>39</v>
      </c>
      <c r="D22" s="124"/>
      <c r="E22" s="109">
        <v>200</v>
      </c>
      <c r="F22" s="110">
        <v>0.04</v>
      </c>
      <c r="G22" s="110">
        <v>0</v>
      </c>
      <c r="H22" s="110">
        <v>24.76</v>
      </c>
      <c r="I22" s="110">
        <v>94.2</v>
      </c>
      <c r="J22" s="110">
        <v>0.01</v>
      </c>
      <c r="K22" s="110">
        <v>1.08</v>
      </c>
      <c r="L22" s="110">
        <v>0</v>
      </c>
      <c r="M22" s="110">
        <v>0</v>
      </c>
      <c r="N22" s="110">
        <v>6.4</v>
      </c>
      <c r="O22" s="110">
        <v>3.6</v>
      </c>
      <c r="P22" s="110">
        <v>0</v>
      </c>
      <c r="Q22" s="110">
        <v>0.18</v>
      </c>
    </row>
    <row r="23" spans="1:17" ht="20.25" customHeight="1" x14ac:dyDescent="0.25">
      <c r="A23" s="19"/>
      <c r="B23" s="136"/>
      <c r="C23" s="125" t="s">
        <v>40</v>
      </c>
      <c r="D23" s="125"/>
      <c r="E23" s="112">
        <v>60</v>
      </c>
      <c r="F23" s="112">
        <v>3.6</v>
      </c>
      <c r="G23" s="112">
        <v>0.6</v>
      </c>
      <c r="H23" s="112">
        <v>26.7</v>
      </c>
      <c r="I23" s="112">
        <v>145.19999999999999</v>
      </c>
      <c r="J23" s="112">
        <v>0.16</v>
      </c>
      <c r="K23" s="112"/>
      <c r="L23" s="112"/>
      <c r="M23" s="112"/>
      <c r="N23" s="112">
        <v>0.1</v>
      </c>
      <c r="O23" s="112"/>
      <c r="P23" s="112"/>
      <c r="Q23" s="112">
        <v>0.03</v>
      </c>
    </row>
    <row r="24" spans="1:17" ht="23.25" customHeight="1" x14ac:dyDescent="0.25">
      <c r="A24" s="19"/>
      <c r="B24" s="136"/>
      <c r="C24" s="126" t="s">
        <v>41</v>
      </c>
      <c r="D24" s="126"/>
      <c r="E24" s="107">
        <v>800</v>
      </c>
      <c r="F24" s="113">
        <f t="shared" ref="F24:Q24" si="1">SUM(F18:F23)</f>
        <v>18.82</v>
      </c>
      <c r="G24" s="113">
        <f t="shared" si="1"/>
        <v>33.22</v>
      </c>
      <c r="H24" s="113">
        <f t="shared" si="1"/>
        <v>125.25</v>
      </c>
      <c r="I24" s="113">
        <f>I23+I22+I21+I20+I19+I18</f>
        <v>849.90999999999985</v>
      </c>
      <c r="J24" s="113">
        <f t="shared" si="1"/>
        <v>0.35</v>
      </c>
      <c r="K24" s="113">
        <f t="shared" si="1"/>
        <v>29.79</v>
      </c>
      <c r="L24" s="113">
        <f t="shared" si="1"/>
        <v>27</v>
      </c>
      <c r="M24" s="113">
        <f t="shared" si="1"/>
        <v>32.15</v>
      </c>
      <c r="N24" s="113">
        <f t="shared" si="1"/>
        <v>109.33000000000001</v>
      </c>
      <c r="O24" s="113">
        <f t="shared" si="1"/>
        <v>308.60000000000002</v>
      </c>
      <c r="P24" s="113">
        <f t="shared" si="1"/>
        <v>86</v>
      </c>
      <c r="Q24" s="113">
        <f t="shared" si="1"/>
        <v>4.4399999999999995</v>
      </c>
    </row>
    <row r="25" spans="1:17" ht="21.75" customHeight="1" x14ac:dyDescent="0.25">
      <c r="A25" s="21"/>
      <c r="B25" s="133" t="s">
        <v>42</v>
      </c>
      <c r="C25" s="133"/>
      <c r="D25" s="133"/>
      <c r="E25" s="133"/>
      <c r="F25" s="100">
        <f t="shared" ref="F25:Q25" si="2">F17+F24</f>
        <v>35.71</v>
      </c>
      <c r="G25" s="100">
        <f t="shared" si="2"/>
        <v>54.019999999999996</v>
      </c>
      <c r="H25" s="100">
        <f t="shared" si="2"/>
        <v>210.49</v>
      </c>
      <c r="I25" s="100">
        <f>I24+I17</f>
        <v>1449.2099999999998</v>
      </c>
      <c r="J25" s="100">
        <f t="shared" si="2"/>
        <v>1.17</v>
      </c>
      <c r="K25" s="100">
        <f t="shared" si="2"/>
        <v>40.879999999999995</v>
      </c>
      <c r="L25" s="100">
        <f t="shared" si="2"/>
        <v>122.604</v>
      </c>
      <c r="M25" s="100">
        <f t="shared" si="2"/>
        <v>32.17</v>
      </c>
      <c r="N25" s="100">
        <f t="shared" si="2"/>
        <v>510.19999999999993</v>
      </c>
      <c r="O25" s="100">
        <f t="shared" si="2"/>
        <v>571.58000000000004</v>
      </c>
      <c r="P25" s="100">
        <f t="shared" si="2"/>
        <v>118.89</v>
      </c>
      <c r="Q25" s="114">
        <f t="shared" si="2"/>
        <v>40.070999999999998</v>
      </c>
    </row>
    <row r="26" spans="1:17" x14ac:dyDescent="0.25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</row>
    <row r="27" spans="1:17" x14ac:dyDescent="0.25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</row>
    <row r="28" spans="1:17" x14ac:dyDescent="0.25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</row>
    <row r="29" spans="1:17" x14ac:dyDescent="0.25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</row>
    <row r="30" spans="1:17" s="2" customFormat="1" ht="15.75" x14ac:dyDescent="0.25">
      <c r="A30" s="2" t="s">
        <v>0</v>
      </c>
      <c r="B30" s="97" t="s">
        <v>1</v>
      </c>
      <c r="C30" s="97"/>
      <c r="D30" s="97"/>
      <c r="E30" s="97"/>
      <c r="F30" s="115"/>
      <c r="G30" s="115"/>
      <c r="H30" s="115"/>
      <c r="I30" s="115"/>
      <c r="J30" s="115"/>
      <c r="K30" s="97"/>
      <c r="L30" s="97"/>
      <c r="M30" s="97"/>
      <c r="N30" s="97"/>
      <c r="O30" s="97"/>
      <c r="P30" s="97"/>
      <c r="Q30" s="97"/>
    </row>
    <row r="31" spans="1:17" s="2" customFormat="1" ht="15.75" x14ac:dyDescent="0.25">
      <c r="A31" s="130" t="s">
        <v>142</v>
      </c>
      <c r="B31" s="131"/>
      <c r="C31" s="131"/>
      <c r="D31" s="131"/>
      <c r="E31" s="131"/>
      <c r="F31" s="115"/>
      <c r="G31" s="115"/>
      <c r="H31" s="115"/>
      <c r="I31" s="115"/>
      <c r="J31" s="115"/>
      <c r="K31" s="97"/>
      <c r="L31" s="97"/>
      <c r="M31" s="97"/>
      <c r="N31" s="97"/>
      <c r="O31" s="97"/>
      <c r="P31" s="97"/>
      <c r="Q31" s="97"/>
    </row>
    <row r="32" spans="1:17" s="2" customFormat="1" ht="15.75" x14ac:dyDescent="0.25">
      <c r="A32" s="130" t="s">
        <v>138</v>
      </c>
      <c r="B32" s="131"/>
      <c r="C32" s="131"/>
      <c r="D32" s="131"/>
      <c r="E32" s="131"/>
      <c r="F32" s="131"/>
      <c r="G32" s="131"/>
      <c r="H32" s="115"/>
      <c r="I32" s="115"/>
      <c r="J32" s="115"/>
      <c r="K32" s="97"/>
      <c r="L32" s="97"/>
      <c r="M32" s="97"/>
      <c r="N32" s="97"/>
      <c r="O32" s="97"/>
      <c r="P32" s="97"/>
      <c r="Q32" s="97"/>
    </row>
    <row r="33" spans="1:17" s="2" customFormat="1" ht="15.75" x14ac:dyDescent="0.25">
      <c r="A33" s="130" t="s">
        <v>143</v>
      </c>
      <c r="B33" s="131"/>
      <c r="C33" s="131"/>
      <c r="D33" s="131"/>
      <c r="E33" s="131"/>
      <c r="F33" s="131"/>
      <c r="G33" s="115"/>
      <c r="H33" s="115"/>
      <c r="I33" s="115"/>
      <c r="J33" s="115"/>
      <c r="K33" s="97"/>
      <c r="L33" s="97"/>
      <c r="M33" s="97"/>
      <c r="N33" s="97"/>
      <c r="O33" s="97"/>
      <c r="P33" s="97"/>
      <c r="Q33" s="97"/>
    </row>
    <row r="34" spans="1:17" s="3" customFormat="1" x14ac:dyDescent="0.25">
      <c r="A34" s="132"/>
      <c r="B34" s="132"/>
      <c r="C34" s="132"/>
      <c r="D34" s="132"/>
      <c r="E34" s="132"/>
      <c r="F34" s="132"/>
      <c r="G34" s="98"/>
      <c r="H34" s="98"/>
      <c r="I34" s="98"/>
      <c r="J34" s="98"/>
      <c r="K34" s="96"/>
      <c r="L34" s="96"/>
      <c r="M34" s="96"/>
      <c r="N34" s="96"/>
      <c r="O34" s="96"/>
      <c r="P34" s="96"/>
      <c r="Q34" s="96"/>
    </row>
    <row r="35" spans="1:17" s="2" customFormat="1" ht="15.75" customHeight="1" x14ac:dyDescent="0.25">
      <c r="A35" s="129" t="s">
        <v>7</v>
      </c>
      <c r="B35" s="127" t="s">
        <v>8</v>
      </c>
      <c r="C35" s="120" t="s">
        <v>9</v>
      </c>
      <c r="D35" s="120"/>
      <c r="E35" s="120" t="s">
        <v>10</v>
      </c>
      <c r="F35" s="128" t="s">
        <v>11</v>
      </c>
      <c r="G35" s="128"/>
      <c r="H35" s="128"/>
      <c r="I35" s="120" t="s">
        <v>12</v>
      </c>
      <c r="J35" s="121" t="s">
        <v>13</v>
      </c>
      <c r="K35" s="121"/>
      <c r="L35" s="121"/>
      <c r="M35" s="121"/>
      <c r="N35" s="121" t="s">
        <v>14</v>
      </c>
      <c r="O35" s="121"/>
      <c r="P35" s="121"/>
      <c r="Q35" s="121"/>
    </row>
    <row r="36" spans="1:17" x14ac:dyDescent="0.25">
      <c r="A36" s="129"/>
      <c r="B36" s="127"/>
      <c r="C36" s="120"/>
      <c r="D36" s="120"/>
      <c r="E36" s="120"/>
      <c r="F36" s="100" t="s">
        <v>15</v>
      </c>
      <c r="G36" s="100" t="s">
        <v>16</v>
      </c>
      <c r="H36" s="100" t="s">
        <v>17</v>
      </c>
      <c r="I36" s="120"/>
      <c r="J36" s="101" t="s">
        <v>139</v>
      </c>
      <c r="K36" s="100" t="s">
        <v>19</v>
      </c>
      <c r="L36" s="100" t="s">
        <v>20</v>
      </c>
      <c r="M36" s="100" t="s">
        <v>21</v>
      </c>
      <c r="N36" s="100" t="s">
        <v>22</v>
      </c>
      <c r="O36" s="100" t="s">
        <v>23</v>
      </c>
      <c r="P36" s="100" t="s">
        <v>24</v>
      </c>
      <c r="Q36" s="100" t="s">
        <v>25</v>
      </c>
    </row>
    <row r="37" spans="1:17" x14ac:dyDescent="0.25">
      <c r="A37" s="3"/>
      <c r="B37" s="102">
        <v>2</v>
      </c>
      <c r="C37" s="122">
        <v>3</v>
      </c>
      <c r="D37" s="122"/>
      <c r="E37" s="102">
        <v>4</v>
      </c>
      <c r="F37" s="102">
        <v>5</v>
      </c>
      <c r="G37" s="102">
        <v>6</v>
      </c>
      <c r="H37" s="102">
        <v>7</v>
      </c>
      <c r="I37" s="102">
        <v>8</v>
      </c>
      <c r="J37" s="102">
        <v>9</v>
      </c>
      <c r="K37" s="102">
        <v>10</v>
      </c>
      <c r="L37" s="102">
        <v>11</v>
      </c>
      <c r="M37" s="102">
        <v>12</v>
      </c>
      <c r="N37" s="102">
        <v>13</v>
      </c>
      <c r="O37" s="102">
        <v>14</v>
      </c>
      <c r="P37" s="102">
        <v>15</v>
      </c>
      <c r="Q37" s="102">
        <v>16</v>
      </c>
    </row>
    <row r="38" spans="1:17" ht="22.5" customHeight="1" x14ac:dyDescent="0.25">
      <c r="A38" s="13">
        <v>93</v>
      </c>
      <c r="B38" s="123" t="s">
        <v>26</v>
      </c>
      <c r="C38" s="124" t="s">
        <v>167</v>
      </c>
      <c r="D38" s="124"/>
      <c r="E38" s="103">
        <v>250</v>
      </c>
      <c r="F38" s="103">
        <v>7.19</v>
      </c>
      <c r="G38" s="103">
        <v>6.51</v>
      </c>
      <c r="H38" s="103">
        <v>23.55</v>
      </c>
      <c r="I38" s="103">
        <v>197</v>
      </c>
      <c r="J38" s="104">
        <v>0.11</v>
      </c>
      <c r="K38" s="104">
        <v>1.1399999999999999</v>
      </c>
      <c r="L38" s="104">
        <v>38.25</v>
      </c>
      <c r="M38" s="104">
        <v>0.03</v>
      </c>
      <c r="N38" s="104">
        <v>202.03</v>
      </c>
      <c r="O38" s="104">
        <v>172.48</v>
      </c>
      <c r="P38" s="104">
        <v>30.18</v>
      </c>
      <c r="Q38" s="104">
        <v>0.64</v>
      </c>
    </row>
    <row r="39" spans="1:17" ht="15.75" customHeight="1" x14ac:dyDescent="0.25">
      <c r="A39" s="13">
        <v>1</v>
      </c>
      <c r="B39" s="123"/>
      <c r="C39" s="124" t="s">
        <v>27</v>
      </c>
      <c r="D39" s="124"/>
      <c r="E39" s="105" t="s">
        <v>28</v>
      </c>
      <c r="F39" s="106">
        <v>3.12</v>
      </c>
      <c r="G39" s="106">
        <v>7.57</v>
      </c>
      <c r="H39" s="106">
        <v>19.57</v>
      </c>
      <c r="I39" s="106">
        <v>137.5</v>
      </c>
      <c r="J39" s="106">
        <v>0.04</v>
      </c>
      <c r="K39" s="106">
        <v>0</v>
      </c>
      <c r="L39" s="106">
        <v>0</v>
      </c>
      <c r="M39" s="106">
        <v>0</v>
      </c>
      <c r="N39" s="106">
        <v>10.4</v>
      </c>
      <c r="O39" s="106">
        <v>0</v>
      </c>
      <c r="P39" s="106">
        <v>0</v>
      </c>
      <c r="Q39" s="106">
        <v>0.46</v>
      </c>
    </row>
    <row r="40" spans="1:17" ht="15.75" customHeight="1" x14ac:dyDescent="0.25">
      <c r="A40" s="13">
        <v>42</v>
      </c>
      <c r="B40" s="123"/>
      <c r="C40" s="124" t="s">
        <v>29</v>
      </c>
      <c r="D40" s="124"/>
      <c r="E40" s="106">
        <v>20</v>
      </c>
      <c r="F40" s="106">
        <v>5.8</v>
      </c>
      <c r="G40" s="106">
        <v>7.38</v>
      </c>
      <c r="H40" s="106">
        <v>0</v>
      </c>
      <c r="I40" s="106">
        <v>72.8</v>
      </c>
      <c r="J40" s="106">
        <v>0.01</v>
      </c>
      <c r="K40" s="106">
        <v>0.18</v>
      </c>
      <c r="L40" s="106">
        <v>65</v>
      </c>
      <c r="M40" s="106">
        <v>0</v>
      </c>
      <c r="N40" s="106">
        <v>220</v>
      </c>
      <c r="O40" s="106">
        <v>125</v>
      </c>
      <c r="P40" s="106">
        <v>8.75</v>
      </c>
      <c r="Q40" s="106">
        <v>0.25</v>
      </c>
    </row>
    <row r="41" spans="1:17" ht="15.75" customHeight="1" x14ac:dyDescent="0.25">
      <c r="A41" s="13">
        <v>943</v>
      </c>
      <c r="B41" s="123"/>
      <c r="C41" s="124" t="s">
        <v>44</v>
      </c>
      <c r="D41" s="124"/>
      <c r="E41" s="106">
        <v>200</v>
      </c>
      <c r="F41" s="106">
        <v>0.2</v>
      </c>
      <c r="G41" s="106">
        <v>0</v>
      </c>
      <c r="H41" s="106">
        <v>14</v>
      </c>
      <c r="I41" s="106">
        <v>28</v>
      </c>
      <c r="J41" s="106">
        <v>0</v>
      </c>
      <c r="K41" s="106">
        <v>0</v>
      </c>
      <c r="L41" s="106">
        <v>0</v>
      </c>
      <c r="M41" s="106">
        <v>0</v>
      </c>
      <c r="N41" s="106">
        <v>6</v>
      </c>
      <c r="O41" s="106">
        <v>0</v>
      </c>
      <c r="P41" s="106">
        <v>0</v>
      </c>
      <c r="Q41" s="106">
        <v>0.4</v>
      </c>
    </row>
    <row r="42" spans="1:17" ht="15.75" x14ac:dyDescent="0.25">
      <c r="A42" s="13"/>
      <c r="B42" s="123"/>
      <c r="C42" s="125" t="s">
        <v>31</v>
      </c>
      <c r="D42" s="125"/>
      <c r="E42" s="106">
        <v>80</v>
      </c>
      <c r="F42" s="106">
        <v>1.62</v>
      </c>
      <c r="G42" s="106">
        <v>0.24</v>
      </c>
      <c r="H42" s="106">
        <v>193.6</v>
      </c>
      <c r="I42" s="106">
        <v>44</v>
      </c>
      <c r="J42" s="106">
        <v>0.65</v>
      </c>
      <c r="K42" s="106">
        <v>0</v>
      </c>
      <c r="L42" s="106">
        <v>4.0000000000000001E-3</v>
      </c>
      <c r="M42" s="106"/>
      <c r="N42" s="106">
        <v>0.65</v>
      </c>
      <c r="O42" s="106"/>
      <c r="P42" s="106"/>
      <c r="Q42" s="106">
        <v>1.0999999999999999E-2</v>
      </c>
    </row>
    <row r="43" spans="1:17" ht="15.75" customHeight="1" x14ac:dyDescent="0.25">
      <c r="A43" s="13">
        <v>144</v>
      </c>
      <c r="B43" s="123"/>
      <c r="C43" s="124" t="s">
        <v>32</v>
      </c>
      <c r="D43" s="124"/>
      <c r="E43" s="106">
        <v>100</v>
      </c>
      <c r="F43" s="106">
        <v>0.4</v>
      </c>
      <c r="G43" s="106">
        <v>0.4</v>
      </c>
      <c r="H43" s="106">
        <v>9.8000000000000007</v>
      </c>
      <c r="I43" s="106">
        <v>47</v>
      </c>
      <c r="J43" s="106">
        <v>0.03</v>
      </c>
      <c r="K43" s="106">
        <v>10</v>
      </c>
      <c r="L43" s="106">
        <v>0</v>
      </c>
      <c r="M43" s="106">
        <v>0</v>
      </c>
      <c r="N43" s="106">
        <v>2.2000000000000002</v>
      </c>
      <c r="O43" s="106">
        <v>0</v>
      </c>
      <c r="P43" s="106">
        <v>0</v>
      </c>
      <c r="Q43" s="106">
        <v>34</v>
      </c>
    </row>
    <row r="44" spans="1:17" ht="23.25" customHeight="1" x14ac:dyDescent="0.25">
      <c r="A44" s="13"/>
      <c r="B44" s="123"/>
      <c r="C44" s="126" t="s">
        <v>33</v>
      </c>
      <c r="D44" s="126"/>
      <c r="E44" s="107">
        <v>690</v>
      </c>
      <c r="F44" s="107">
        <f t="shared" ref="F44:Q44" si="3">SUM(F38:F43)</f>
        <v>18.329999999999998</v>
      </c>
      <c r="G44" s="107">
        <f t="shared" si="3"/>
        <v>22.099999999999998</v>
      </c>
      <c r="H44" s="107">
        <f t="shared" si="3"/>
        <v>260.52</v>
      </c>
      <c r="I44" s="107">
        <f>I43+I42+I41+I40+I39+I38</f>
        <v>526.29999999999995</v>
      </c>
      <c r="J44" s="107">
        <f t="shared" si="3"/>
        <v>0.84000000000000008</v>
      </c>
      <c r="K44" s="107">
        <f t="shared" si="3"/>
        <v>11.32</v>
      </c>
      <c r="L44" s="107">
        <f t="shared" si="3"/>
        <v>103.254</v>
      </c>
      <c r="M44" s="107">
        <f t="shared" si="3"/>
        <v>0.03</v>
      </c>
      <c r="N44" s="107">
        <f t="shared" si="3"/>
        <v>441.28</v>
      </c>
      <c r="O44" s="107">
        <f t="shared" si="3"/>
        <v>297.48</v>
      </c>
      <c r="P44" s="107">
        <f t="shared" si="3"/>
        <v>38.93</v>
      </c>
      <c r="Q44" s="107">
        <f t="shared" si="3"/>
        <v>35.761000000000003</v>
      </c>
    </row>
    <row r="45" spans="1:17" ht="25.5" customHeight="1" x14ac:dyDescent="0.25">
      <c r="A45" s="9">
        <v>45</v>
      </c>
      <c r="B45" s="134" t="s">
        <v>45</v>
      </c>
      <c r="C45" s="135" t="s">
        <v>34</v>
      </c>
      <c r="D45" s="135"/>
      <c r="E45" s="109">
        <v>100</v>
      </c>
      <c r="F45" s="110">
        <v>1.36</v>
      </c>
      <c r="G45" s="110">
        <v>6.18</v>
      </c>
      <c r="H45" s="110">
        <v>8.44</v>
      </c>
      <c r="I45" s="110">
        <v>94.8</v>
      </c>
      <c r="J45" s="110">
        <v>0.06</v>
      </c>
      <c r="K45" s="110">
        <v>10.25</v>
      </c>
      <c r="L45" s="110">
        <v>0</v>
      </c>
      <c r="M45" s="110">
        <v>1.85</v>
      </c>
      <c r="N45" s="110">
        <v>23.2</v>
      </c>
      <c r="O45" s="110">
        <v>44.97</v>
      </c>
      <c r="P45" s="110">
        <v>20.75</v>
      </c>
      <c r="Q45" s="110">
        <v>0.85</v>
      </c>
    </row>
    <row r="46" spans="1:17" ht="34.5" customHeight="1" x14ac:dyDescent="0.25">
      <c r="A46" s="9">
        <v>187</v>
      </c>
      <c r="B46" s="134"/>
      <c r="C46" s="135" t="s">
        <v>35</v>
      </c>
      <c r="D46" s="135"/>
      <c r="E46" s="109" t="s">
        <v>36</v>
      </c>
      <c r="F46" s="111">
        <v>2.1</v>
      </c>
      <c r="G46" s="111">
        <v>5.87</v>
      </c>
      <c r="H46" s="111">
        <v>10.19</v>
      </c>
      <c r="I46" s="111">
        <v>122.44</v>
      </c>
      <c r="J46" s="111">
        <v>7.4999999999999997E-2</v>
      </c>
      <c r="K46" s="111">
        <v>22.16</v>
      </c>
      <c r="L46" s="111">
        <v>0</v>
      </c>
      <c r="M46" s="110">
        <v>36.36</v>
      </c>
      <c r="N46" s="111">
        <v>51.99</v>
      </c>
      <c r="O46" s="111">
        <v>57.15</v>
      </c>
      <c r="P46" s="111">
        <v>26.7</v>
      </c>
      <c r="Q46" s="111">
        <v>0.96</v>
      </c>
    </row>
    <row r="47" spans="1:17" ht="18" customHeight="1" x14ac:dyDescent="0.25">
      <c r="A47" s="9">
        <v>536</v>
      </c>
      <c r="B47" s="134"/>
      <c r="C47" s="124" t="s">
        <v>37</v>
      </c>
      <c r="D47" s="124"/>
      <c r="E47" s="109">
        <v>100</v>
      </c>
      <c r="F47" s="110">
        <v>10.4</v>
      </c>
      <c r="G47" s="110">
        <v>20</v>
      </c>
      <c r="H47" s="110">
        <v>21.2</v>
      </c>
      <c r="I47" s="110">
        <v>224</v>
      </c>
      <c r="J47" s="116">
        <v>0.04</v>
      </c>
      <c r="K47" s="116">
        <v>0</v>
      </c>
      <c r="L47" s="116">
        <v>0</v>
      </c>
      <c r="M47" s="116">
        <v>0</v>
      </c>
      <c r="N47" s="116">
        <v>24</v>
      </c>
      <c r="O47" s="116">
        <v>159</v>
      </c>
      <c r="P47" s="116">
        <v>20</v>
      </c>
      <c r="Q47" s="116">
        <v>1.8</v>
      </c>
    </row>
    <row r="48" spans="1:17" ht="15.75" customHeight="1" x14ac:dyDescent="0.25">
      <c r="A48" s="9">
        <v>511</v>
      </c>
      <c r="B48" s="134"/>
      <c r="C48" s="135" t="s">
        <v>38</v>
      </c>
      <c r="D48" s="135"/>
      <c r="E48" s="109">
        <v>180</v>
      </c>
      <c r="F48" s="110">
        <v>4.5</v>
      </c>
      <c r="G48" s="110">
        <v>6.66</v>
      </c>
      <c r="H48" s="110">
        <v>47.88</v>
      </c>
      <c r="I48" s="110">
        <v>270</v>
      </c>
      <c r="J48" s="110">
        <v>0.04</v>
      </c>
      <c r="K48" s="110">
        <v>0</v>
      </c>
      <c r="L48" s="110">
        <v>32.4</v>
      </c>
      <c r="M48" s="110">
        <v>0</v>
      </c>
      <c r="N48" s="110">
        <v>20.52</v>
      </c>
      <c r="O48" s="110">
        <v>102.24</v>
      </c>
      <c r="P48" s="110">
        <v>32.4</v>
      </c>
      <c r="Q48" s="110">
        <v>1.37</v>
      </c>
    </row>
    <row r="49" spans="1:17" ht="15.75" customHeight="1" x14ac:dyDescent="0.25">
      <c r="A49" s="9">
        <v>868</v>
      </c>
      <c r="B49" s="134"/>
      <c r="C49" s="124" t="s">
        <v>39</v>
      </c>
      <c r="D49" s="124"/>
      <c r="E49" s="109">
        <v>200</v>
      </c>
      <c r="F49" s="110">
        <v>0.04</v>
      </c>
      <c r="G49" s="110">
        <v>0</v>
      </c>
      <c r="H49" s="110">
        <v>24.76</v>
      </c>
      <c r="I49" s="110">
        <v>94.2</v>
      </c>
      <c r="J49" s="110">
        <v>0.01</v>
      </c>
      <c r="K49" s="110">
        <v>1.08</v>
      </c>
      <c r="L49" s="110">
        <v>0</v>
      </c>
      <c r="M49" s="110">
        <v>0</v>
      </c>
      <c r="N49" s="110">
        <v>6.4</v>
      </c>
      <c r="O49" s="110">
        <v>3.6</v>
      </c>
      <c r="P49" s="110">
        <v>0</v>
      </c>
      <c r="Q49" s="110">
        <v>0.18</v>
      </c>
    </row>
    <row r="50" spans="1:17" x14ac:dyDescent="0.25">
      <c r="A50" s="19"/>
      <c r="B50" s="134"/>
      <c r="C50" s="125" t="s">
        <v>40</v>
      </c>
      <c r="D50" s="125"/>
      <c r="E50" s="112">
        <v>90</v>
      </c>
      <c r="F50" s="112">
        <v>3.6</v>
      </c>
      <c r="G50" s="112">
        <v>0.6</v>
      </c>
      <c r="H50" s="112">
        <v>26.7</v>
      </c>
      <c r="I50" s="112">
        <v>217.8</v>
      </c>
      <c r="J50" s="112">
        <v>0.16</v>
      </c>
      <c r="K50" s="112"/>
      <c r="L50" s="112"/>
      <c r="M50" s="112"/>
      <c r="N50" s="112">
        <v>0.1</v>
      </c>
      <c r="O50" s="112"/>
      <c r="P50" s="112"/>
      <c r="Q50" s="112">
        <v>0.03</v>
      </c>
    </row>
    <row r="51" spans="1:17" ht="24" customHeight="1" x14ac:dyDescent="0.25">
      <c r="A51" s="12"/>
      <c r="B51" s="117"/>
      <c r="C51" s="126" t="s">
        <v>41</v>
      </c>
      <c r="D51" s="126"/>
      <c r="E51" s="107">
        <v>920</v>
      </c>
      <c r="F51" s="113">
        <f t="shared" ref="F51:Q51" si="4">SUM(F45:F50)</f>
        <v>22</v>
      </c>
      <c r="G51" s="113">
        <f t="shared" si="4"/>
        <v>39.309999999999995</v>
      </c>
      <c r="H51" s="113">
        <f t="shared" si="4"/>
        <v>139.17000000000002</v>
      </c>
      <c r="I51" s="113">
        <f>I50+I49+I48+I47+I46+I45</f>
        <v>1023.24</v>
      </c>
      <c r="J51" s="113">
        <f t="shared" si="4"/>
        <v>0.38500000000000001</v>
      </c>
      <c r="K51" s="113">
        <f t="shared" si="4"/>
        <v>33.489999999999995</v>
      </c>
      <c r="L51" s="113">
        <f t="shared" si="4"/>
        <v>32.4</v>
      </c>
      <c r="M51" s="113">
        <f t="shared" si="4"/>
        <v>38.21</v>
      </c>
      <c r="N51" s="113">
        <f t="shared" si="4"/>
        <v>126.21</v>
      </c>
      <c r="O51" s="113">
        <f t="shared" si="4"/>
        <v>366.96000000000004</v>
      </c>
      <c r="P51" s="113">
        <f t="shared" si="4"/>
        <v>99.85</v>
      </c>
      <c r="Q51" s="113">
        <f t="shared" si="4"/>
        <v>5.19</v>
      </c>
    </row>
    <row r="52" spans="1:17" ht="25.5" customHeight="1" x14ac:dyDescent="0.25">
      <c r="A52" s="26"/>
      <c r="B52" s="133" t="s">
        <v>42</v>
      </c>
      <c r="C52" s="133"/>
      <c r="D52" s="133"/>
      <c r="E52" s="133"/>
      <c r="F52" s="100">
        <f t="shared" ref="F52:Q52" si="5">F44+F51</f>
        <v>40.33</v>
      </c>
      <c r="G52" s="100">
        <f t="shared" si="5"/>
        <v>61.41</v>
      </c>
      <c r="H52" s="100">
        <f t="shared" si="5"/>
        <v>399.69</v>
      </c>
      <c r="I52" s="100">
        <f>I51+I44</f>
        <v>1549.54</v>
      </c>
      <c r="J52" s="100">
        <f t="shared" si="5"/>
        <v>1.2250000000000001</v>
      </c>
      <c r="K52" s="100">
        <f t="shared" si="5"/>
        <v>44.809999999999995</v>
      </c>
      <c r="L52" s="118">
        <f t="shared" si="5"/>
        <v>135.654</v>
      </c>
      <c r="M52" s="100">
        <f t="shared" si="5"/>
        <v>38.24</v>
      </c>
      <c r="N52" s="100">
        <f t="shared" si="5"/>
        <v>567.49</v>
      </c>
      <c r="O52" s="100">
        <f t="shared" si="5"/>
        <v>664.44</v>
      </c>
      <c r="P52" s="100">
        <f t="shared" si="5"/>
        <v>138.78</v>
      </c>
      <c r="Q52" s="114">
        <f t="shared" si="5"/>
        <v>40.951000000000001</v>
      </c>
    </row>
    <row r="53" spans="1:17" x14ac:dyDescent="0.25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</row>
  </sheetData>
  <mergeCells count="58">
    <mergeCell ref="A4:D4"/>
    <mergeCell ref="A5:E5"/>
    <mergeCell ref="A6:G6"/>
    <mergeCell ref="A31:E31"/>
    <mergeCell ref="A32:G32"/>
    <mergeCell ref="B25:E25"/>
    <mergeCell ref="B18:B24"/>
    <mergeCell ref="C18:D18"/>
    <mergeCell ref="C19:D19"/>
    <mergeCell ref="C20:D20"/>
    <mergeCell ref="C21:D21"/>
    <mergeCell ref="C22:D22"/>
    <mergeCell ref="C23:D23"/>
    <mergeCell ref="C24:D24"/>
    <mergeCell ref="A8:A9"/>
    <mergeCell ref="C51:D51"/>
    <mergeCell ref="B52:E52"/>
    <mergeCell ref="B45:B50"/>
    <mergeCell ref="C45:D45"/>
    <mergeCell ref="C46:D46"/>
    <mergeCell ref="C47:D47"/>
    <mergeCell ref="C48:D48"/>
    <mergeCell ref="C49:D49"/>
    <mergeCell ref="C50:D50"/>
    <mergeCell ref="I35:I36"/>
    <mergeCell ref="J35:M35"/>
    <mergeCell ref="N35:Q35"/>
    <mergeCell ref="C37:D37"/>
    <mergeCell ref="B38:B44"/>
    <mergeCell ref="C38:D38"/>
    <mergeCell ref="C39:D39"/>
    <mergeCell ref="C40:D40"/>
    <mergeCell ref="C41:D41"/>
    <mergeCell ref="C42:D42"/>
    <mergeCell ref="C43:D43"/>
    <mergeCell ref="C44:D44"/>
    <mergeCell ref="A35:A36"/>
    <mergeCell ref="B35:B36"/>
    <mergeCell ref="C35:D36"/>
    <mergeCell ref="E35:E36"/>
    <mergeCell ref="A33:F34"/>
    <mergeCell ref="F35:H35"/>
    <mergeCell ref="I8:I9"/>
    <mergeCell ref="J8:M8"/>
    <mergeCell ref="N8:Q8"/>
    <mergeCell ref="C10:D10"/>
    <mergeCell ref="B11:B17"/>
    <mergeCell ref="C11:D11"/>
    <mergeCell ref="C12:D12"/>
    <mergeCell ref="C13:D13"/>
    <mergeCell ref="C14:D14"/>
    <mergeCell ref="C15:D15"/>
    <mergeCell ref="C16:D16"/>
    <mergeCell ref="C17:D17"/>
    <mergeCell ref="B8:B9"/>
    <mergeCell ref="C8:D9"/>
    <mergeCell ref="E8:E9"/>
    <mergeCell ref="F8:H8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4294967294" verticalDpi="4294967294" r:id="rId1"/>
  <rowBreaks count="1" manualBreakCount="1">
    <brk id="2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46"/>
  <sheetViews>
    <sheetView view="pageBreakPreview" topLeftCell="A31" zoomScaleNormal="100" workbookViewId="0">
      <selection activeCell="C32" sqref="C32:D33"/>
    </sheetView>
  </sheetViews>
  <sheetFormatPr defaultRowHeight="15" x14ac:dyDescent="0.25"/>
  <cols>
    <col min="1" max="1" width="8.85546875" bestFit="1" customWidth="1"/>
    <col min="2" max="3" width="8.7109375"/>
    <col min="4" max="4" width="18.42578125"/>
    <col min="5" max="8" width="8.85546875" bestFit="1" customWidth="1"/>
    <col min="9" max="9" width="9.85546875" bestFit="1" customWidth="1"/>
    <col min="10" max="14" width="8.85546875" bestFit="1" customWidth="1"/>
    <col min="15" max="15" width="9.85546875" bestFit="1" customWidth="1"/>
    <col min="16" max="17" width="8.85546875" bestFit="1" customWidth="1"/>
    <col min="18" max="1025" width="8.7109375"/>
  </cols>
  <sheetData>
    <row r="3" spans="1:17" s="29" customFormat="1" ht="15.75" x14ac:dyDescent="0.25">
      <c r="A3" s="31" t="s">
        <v>0</v>
      </c>
      <c r="B3" s="31" t="s">
        <v>46</v>
      </c>
      <c r="C3" s="31"/>
      <c r="F3" s="33"/>
      <c r="G3" s="33"/>
      <c r="H3" s="33"/>
      <c r="I3" s="33"/>
      <c r="J3" s="33"/>
    </row>
    <row r="4" spans="1:17" s="29" customFormat="1" ht="15.75" x14ac:dyDescent="0.25">
      <c r="A4" s="31" t="s">
        <v>2</v>
      </c>
      <c r="B4" s="31" t="s">
        <v>85</v>
      </c>
      <c r="C4" s="31"/>
      <c r="F4" s="33"/>
      <c r="G4" s="33"/>
      <c r="H4" s="33"/>
      <c r="I4" s="33"/>
      <c r="J4" s="33"/>
    </row>
    <row r="5" spans="1:17" ht="15.75" x14ac:dyDescent="0.25">
      <c r="A5" s="31" t="s">
        <v>4</v>
      </c>
      <c r="B5" s="130" t="s">
        <v>151</v>
      </c>
      <c r="C5" s="131"/>
      <c r="D5" s="131"/>
      <c r="E5" s="131"/>
      <c r="F5" s="131"/>
      <c r="G5" s="33"/>
      <c r="H5" s="33"/>
      <c r="I5" s="33"/>
      <c r="J5" s="33"/>
    </row>
    <row r="6" spans="1:17" ht="15.75" x14ac:dyDescent="0.25">
      <c r="A6" s="31" t="s">
        <v>6</v>
      </c>
      <c r="B6" s="31" t="s">
        <v>132</v>
      </c>
      <c r="C6" s="31"/>
      <c r="F6" s="33"/>
      <c r="G6" s="33"/>
      <c r="H6" s="33"/>
      <c r="I6" s="33"/>
      <c r="J6" s="33"/>
    </row>
    <row r="7" spans="1:17" x14ac:dyDescent="0.25">
      <c r="F7" s="33"/>
      <c r="G7" s="33"/>
      <c r="H7" s="33"/>
      <c r="I7" s="33"/>
      <c r="J7" s="33"/>
    </row>
    <row r="8" spans="1:17" s="31" customFormat="1" ht="15.75" customHeight="1" x14ac:dyDescent="0.3">
      <c r="A8" s="151" t="s">
        <v>7</v>
      </c>
      <c r="B8" s="152" t="s">
        <v>8</v>
      </c>
      <c r="C8" s="151" t="s">
        <v>9</v>
      </c>
      <c r="D8" s="151"/>
      <c r="E8" s="151" t="s">
        <v>10</v>
      </c>
      <c r="F8" s="153" t="s">
        <v>11</v>
      </c>
      <c r="G8" s="153"/>
      <c r="H8" s="153"/>
      <c r="I8" s="151" t="s">
        <v>12</v>
      </c>
      <c r="J8" s="154" t="s">
        <v>13</v>
      </c>
      <c r="K8" s="154"/>
      <c r="L8" s="154"/>
      <c r="M8" s="154"/>
      <c r="N8" s="154" t="s">
        <v>14</v>
      </c>
      <c r="O8" s="154"/>
      <c r="P8" s="154"/>
      <c r="Q8" s="154"/>
    </row>
    <row r="9" spans="1:17" ht="85.5" customHeight="1" x14ac:dyDescent="0.35">
      <c r="A9" s="151"/>
      <c r="B9" s="152"/>
      <c r="C9" s="151"/>
      <c r="D9" s="151"/>
      <c r="E9" s="151"/>
      <c r="F9" s="48" t="s">
        <v>15</v>
      </c>
      <c r="G9" s="48" t="s">
        <v>16</v>
      </c>
      <c r="H9" s="48" t="s">
        <v>17</v>
      </c>
      <c r="I9" s="151"/>
      <c r="J9" s="71" t="s">
        <v>133</v>
      </c>
      <c r="K9" s="48" t="s">
        <v>19</v>
      </c>
      <c r="L9" s="48" t="s">
        <v>20</v>
      </c>
      <c r="M9" s="48" t="s">
        <v>21</v>
      </c>
      <c r="N9" s="48" t="s">
        <v>22</v>
      </c>
      <c r="O9" s="48" t="s">
        <v>23</v>
      </c>
      <c r="P9" s="48" t="s">
        <v>24</v>
      </c>
      <c r="Q9" s="48" t="s">
        <v>25</v>
      </c>
    </row>
    <row r="10" spans="1:17" s="29" customFormat="1" x14ac:dyDescent="0.25">
      <c r="A10" s="8"/>
      <c r="B10" s="8">
        <v>2</v>
      </c>
      <c r="C10" s="138">
        <v>3</v>
      </c>
      <c r="D10" s="138"/>
      <c r="E10" s="8">
        <v>4</v>
      </c>
      <c r="F10" s="35">
        <v>5</v>
      </c>
      <c r="G10" s="35">
        <v>6</v>
      </c>
      <c r="H10" s="35">
        <v>7</v>
      </c>
      <c r="I10" s="35">
        <v>8</v>
      </c>
      <c r="J10" s="8">
        <v>9</v>
      </c>
      <c r="K10" s="8">
        <v>10</v>
      </c>
      <c r="L10" s="8">
        <v>11</v>
      </c>
      <c r="M10" s="8">
        <v>12</v>
      </c>
      <c r="N10" s="8">
        <v>13</v>
      </c>
      <c r="O10" s="8">
        <v>14</v>
      </c>
      <c r="P10" s="8">
        <v>15</v>
      </c>
      <c r="Q10" s="8">
        <v>16</v>
      </c>
    </row>
    <row r="11" spans="1:17" ht="22.5" customHeight="1" x14ac:dyDescent="0.25">
      <c r="A11" s="50"/>
      <c r="B11" s="155" t="s">
        <v>26</v>
      </c>
      <c r="C11" s="157" t="s">
        <v>91</v>
      </c>
      <c r="D11" s="157"/>
      <c r="E11" s="51">
        <v>70</v>
      </c>
      <c r="F11" s="52">
        <v>6.55</v>
      </c>
      <c r="G11" s="52">
        <v>10.53</v>
      </c>
      <c r="H11" s="52">
        <v>55.17</v>
      </c>
      <c r="I11" s="52">
        <v>162.27000000000001</v>
      </c>
      <c r="J11" s="61">
        <v>0.37</v>
      </c>
      <c r="K11" s="61">
        <v>1.49</v>
      </c>
      <c r="L11" s="61">
        <v>0.18</v>
      </c>
      <c r="M11" s="61">
        <v>0</v>
      </c>
      <c r="N11" s="61">
        <v>37.21</v>
      </c>
      <c r="O11" s="61">
        <v>160.94</v>
      </c>
      <c r="P11" s="61">
        <v>54.36</v>
      </c>
      <c r="Q11" s="61">
        <v>2.52</v>
      </c>
    </row>
    <row r="12" spans="1:17" ht="15.75" customHeight="1" x14ac:dyDescent="0.25">
      <c r="A12" s="50">
        <v>536</v>
      </c>
      <c r="B12" s="155"/>
      <c r="C12" s="157" t="s">
        <v>92</v>
      </c>
      <c r="D12" s="157"/>
      <c r="E12" s="62">
        <v>170</v>
      </c>
      <c r="F12" s="52">
        <v>16.5</v>
      </c>
      <c r="G12" s="52">
        <v>13.5</v>
      </c>
      <c r="H12" s="52">
        <v>38.369999999999997</v>
      </c>
      <c r="I12" s="52">
        <v>391.88</v>
      </c>
      <c r="J12" s="52">
        <v>0.27</v>
      </c>
      <c r="K12" s="52">
        <v>0.42</v>
      </c>
      <c r="L12" s="52">
        <v>0.02</v>
      </c>
      <c r="M12" s="52">
        <v>0.06</v>
      </c>
      <c r="N12" s="52">
        <v>30.75</v>
      </c>
      <c r="O12" s="52">
        <v>119.79</v>
      </c>
      <c r="P12" s="52">
        <v>24.45</v>
      </c>
      <c r="Q12" s="52">
        <v>2.81</v>
      </c>
    </row>
    <row r="13" spans="1:17" ht="15.75" customHeight="1" x14ac:dyDescent="0.25">
      <c r="A13" s="50">
        <v>943</v>
      </c>
      <c r="B13" s="155"/>
      <c r="C13" s="157" t="s">
        <v>30</v>
      </c>
      <c r="D13" s="157"/>
      <c r="E13" s="50">
        <v>200</v>
      </c>
      <c r="F13" s="50">
        <v>0.2</v>
      </c>
      <c r="G13" s="50">
        <v>0</v>
      </c>
      <c r="H13" s="50">
        <v>14</v>
      </c>
      <c r="I13" s="50">
        <v>28</v>
      </c>
      <c r="J13" s="50">
        <v>0</v>
      </c>
      <c r="K13" s="50">
        <v>0</v>
      </c>
      <c r="L13" s="50">
        <v>0</v>
      </c>
      <c r="M13" s="50">
        <v>0</v>
      </c>
      <c r="N13" s="50">
        <v>6</v>
      </c>
      <c r="O13" s="50">
        <v>0</v>
      </c>
      <c r="P13" s="50">
        <v>0</v>
      </c>
      <c r="Q13" s="50">
        <v>0.4</v>
      </c>
    </row>
    <row r="14" spans="1:17" ht="20.25" x14ac:dyDescent="0.25">
      <c r="A14" s="50"/>
      <c r="B14" s="155"/>
      <c r="C14" s="159" t="s">
        <v>31</v>
      </c>
      <c r="D14" s="159"/>
      <c r="E14" s="50">
        <v>60</v>
      </c>
      <c r="F14" s="50">
        <v>4.8600000000000003</v>
      </c>
      <c r="G14" s="50">
        <v>0.72</v>
      </c>
      <c r="H14" s="50">
        <v>27.96</v>
      </c>
      <c r="I14" s="50">
        <v>145.19999999999999</v>
      </c>
      <c r="J14" s="50">
        <v>1.95</v>
      </c>
      <c r="K14" s="50">
        <v>0</v>
      </c>
      <c r="L14" s="50">
        <v>1.2E-2</v>
      </c>
      <c r="M14" s="50">
        <v>0</v>
      </c>
      <c r="N14" s="50">
        <v>1.95</v>
      </c>
      <c r="O14" s="50">
        <v>0</v>
      </c>
      <c r="P14" s="50">
        <v>0</v>
      </c>
      <c r="Q14" s="50">
        <v>3.3000000000000002E-2</v>
      </c>
    </row>
    <row r="15" spans="1:17" ht="21.75" customHeight="1" x14ac:dyDescent="0.25">
      <c r="A15" s="50"/>
      <c r="B15" s="155"/>
      <c r="C15" s="160" t="s">
        <v>33</v>
      </c>
      <c r="D15" s="160"/>
      <c r="E15" s="58">
        <v>500</v>
      </c>
      <c r="F15" s="59">
        <f t="shared" ref="F15:Q15" si="0">SUM(F11:F14)</f>
        <v>28.11</v>
      </c>
      <c r="G15" s="59">
        <f t="shared" si="0"/>
        <v>24.75</v>
      </c>
      <c r="H15" s="59">
        <f t="shared" si="0"/>
        <v>135.5</v>
      </c>
      <c r="I15" s="59">
        <f t="shared" si="0"/>
        <v>727.34999999999991</v>
      </c>
      <c r="J15" s="59">
        <f t="shared" si="0"/>
        <v>2.59</v>
      </c>
      <c r="K15" s="59">
        <f t="shared" si="0"/>
        <v>1.91</v>
      </c>
      <c r="L15" s="59">
        <f t="shared" si="0"/>
        <v>0.21199999999999999</v>
      </c>
      <c r="M15" s="59">
        <f t="shared" si="0"/>
        <v>0.06</v>
      </c>
      <c r="N15" s="59">
        <f t="shared" si="0"/>
        <v>75.910000000000011</v>
      </c>
      <c r="O15" s="59">
        <f t="shared" si="0"/>
        <v>280.73</v>
      </c>
      <c r="P15" s="59">
        <f t="shared" si="0"/>
        <v>78.81</v>
      </c>
      <c r="Q15" s="59">
        <f t="shared" si="0"/>
        <v>5.7630000000000008</v>
      </c>
    </row>
    <row r="16" spans="1:17" ht="75" customHeight="1" x14ac:dyDescent="0.25">
      <c r="A16" s="50">
        <v>10</v>
      </c>
      <c r="B16" s="179" t="s">
        <v>50</v>
      </c>
      <c r="C16" s="157" t="s">
        <v>47</v>
      </c>
      <c r="D16" s="157"/>
      <c r="E16" s="51">
        <v>100</v>
      </c>
      <c r="F16" s="52">
        <v>2.98</v>
      </c>
      <c r="G16" s="52">
        <v>5.19</v>
      </c>
      <c r="H16" s="52">
        <v>6.25</v>
      </c>
      <c r="I16" s="52">
        <v>83.6</v>
      </c>
      <c r="J16" s="61">
        <v>0.11</v>
      </c>
      <c r="K16" s="61">
        <v>11</v>
      </c>
      <c r="L16" s="61">
        <v>0.68</v>
      </c>
      <c r="M16" s="61">
        <v>0</v>
      </c>
      <c r="N16" s="61">
        <v>21.45</v>
      </c>
      <c r="O16" s="61">
        <v>59.95</v>
      </c>
      <c r="P16" s="61">
        <v>20.8</v>
      </c>
      <c r="Q16" s="61">
        <v>0.68</v>
      </c>
    </row>
    <row r="17" spans="1:17" ht="21" customHeight="1" x14ac:dyDescent="0.25">
      <c r="A17" s="50">
        <v>132</v>
      </c>
      <c r="B17" s="179"/>
      <c r="C17" s="163" t="s">
        <v>65</v>
      </c>
      <c r="D17" s="163"/>
      <c r="E17" s="62">
        <v>200</v>
      </c>
      <c r="F17" s="52">
        <v>1.86</v>
      </c>
      <c r="G17" s="52">
        <v>3.18</v>
      </c>
      <c r="H17" s="52">
        <v>13.55</v>
      </c>
      <c r="I17" s="52">
        <v>78.599999999999994</v>
      </c>
      <c r="J17" s="52">
        <v>16</v>
      </c>
      <c r="K17" s="52">
        <v>0</v>
      </c>
      <c r="L17" s="52">
        <v>7.0000000000000007E-2</v>
      </c>
      <c r="M17" s="52">
        <v>13.4</v>
      </c>
      <c r="N17" s="52">
        <v>20.37</v>
      </c>
      <c r="O17" s="52">
        <v>59.68</v>
      </c>
      <c r="P17" s="52">
        <v>20.99</v>
      </c>
      <c r="Q17" s="52">
        <v>0.81</v>
      </c>
    </row>
    <row r="18" spans="1:17" ht="21.75" customHeight="1" x14ac:dyDescent="0.25">
      <c r="A18" s="50">
        <v>304</v>
      </c>
      <c r="B18" s="179"/>
      <c r="C18" s="163" t="s">
        <v>73</v>
      </c>
      <c r="D18" s="163"/>
      <c r="E18" s="62">
        <v>210</v>
      </c>
      <c r="F18" s="52">
        <v>20.3</v>
      </c>
      <c r="G18" s="52">
        <v>17</v>
      </c>
      <c r="H18" s="52">
        <v>35.69</v>
      </c>
      <c r="I18" s="52">
        <v>377</v>
      </c>
      <c r="J18" s="52">
        <v>0.06</v>
      </c>
      <c r="K18" s="52">
        <v>1.01</v>
      </c>
      <c r="L18" s="52">
        <v>48</v>
      </c>
      <c r="M18" s="52">
        <v>0</v>
      </c>
      <c r="N18" s="52">
        <v>45.1</v>
      </c>
      <c r="O18" s="52">
        <v>199.3</v>
      </c>
      <c r="P18" s="52">
        <v>47.5</v>
      </c>
      <c r="Q18" s="52">
        <v>2.19</v>
      </c>
    </row>
    <row r="19" spans="1:17" ht="24" customHeight="1" x14ac:dyDescent="0.25">
      <c r="A19" s="50"/>
      <c r="B19" s="179"/>
      <c r="C19" s="158" t="s">
        <v>55</v>
      </c>
      <c r="D19" s="158"/>
      <c r="E19" s="50">
        <v>200</v>
      </c>
      <c r="F19" s="50">
        <v>0.8</v>
      </c>
      <c r="G19" s="50">
        <v>0</v>
      </c>
      <c r="H19" s="50">
        <v>13.5</v>
      </c>
      <c r="I19" s="50">
        <v>94</v>
      </c>
      <c r="J19" s="50">
        <v>0.02</v>
      </c>
      <c r="K19" s="50">
        <v>2</v>
      </c>
      <c r="L19" s="50">
        <v>0</v>
      </c>
      <c r="M19" s="50">
        <v>0</v>
      </c>
      <c r="N19" s="50">
        <v>42</v>
      </c>
      <c r="O19" s="50">
        <v>32</v>
      </c>
      <c r="P19" s="50">
        <v>22</v>
      </c>
      <c r="Q19" s="50">
        <v>2.2000000000000002</v>
      </c>
    </row>
    <row r="20" spans="1:17" ht="48" customHeight="1" x14ac:dyDescent="0.25">
      <c r="A20" s="54"/>
      <c r="B20" s="179"/>
      <c r="C20" s="157" t="s">
        <v>40</v>
      </c>
      <c r="D20" s="157"/>
      <c r="E20" s="63">
        <v>70</v>
      </c>
      <c r="F20" s="63">
        <v>4.2</v>
      </c>
      <c r="G20" s="63">
        <v>0.7</v>
      </c>
      <c r="H20" s="63">
        <v>31.15</v>
      </c>
      <c r="I20" s="63">
        <v>132.30000000000001</v>
      </c>
      <c r="J20" s="63">
        <v>0.19</v>
      </c>
      <c r="K20" s="63">
        <v>3</v>
      </c>
      <c r="L20" s="63">
        <v>0</v>
      </c>
      <c r="M20" s="63">
        <v>0</v>
      </c>
      <c r="N20" s="63">
        <v>0.12</v>
      </c>
      <c r="O20" s="63">
        <v>0</v>
      </c>
      <c r="P20" s="63">
        <v>0</v>
      </c>
      <c r="Q20" s="63">
        <v>0.03</v>
      </c>
    </row>
    <row r="21" spans="1:17" ht="23.25" customHeight="1" x14ac:dyDescent="0.25">
      <c r="A21" s="54"/>
      <c r="B21" s="179"/>
      <c r="C21" s="160" t="s">
        <v>41</v>
      </c>
      <c r="D21" s="160"/>
      <c r="E21" s="58">
        <v>820</v>
      </c>
      <c r="F21" s="64">
        <f t="shared" ref="F21:Q21" si="1">SUM(F16:F20)</f>
        <v>30.14</v>
      </c>
      <c r="G21" s="64">
        <f t="shared" si="1"/>
        <v>26.07</v>
      </c>
      <c r="H21" s="64">
        <f t="shared" si="1"/>
        <v>100.13999999999999</v>
      </c>
      <c r="I21" s="64">
        <f t="shared" si="1"/>
        <v>765.5</v>
      </c>
      <c r="J21" s="64">
        <f t="shared" si="1"/>
        <v>16.38</v>
      </c>
      <c r="K21" s="64">
        <f t="shared" si="1"/>
        <v>17.009999999999998</v>
      </c>
      <c r="L21" s="64">
        <f t="shared" si="1"/>
        <v>48.75</v>
      </c>
      <c r="M21" s="64">
        <f t="shared" si="1"/>
        <v>13.4</v>
      </c>
      <c r="N21" s="64">
        <f t="shared" si="1"/>
        <v>129.04000000000002</v>
      </c>
      <c r="O21" s="64">
        <f t="shared" si="1"/>
        <v>350.93</v>
      </c>
      <c r="P21" s="64">
        <f t="shared" si="1"/>
        <v>111.28999999999999</v>
      </c>
      <c r="Q21" s="64">
        <f t="shared" si="1"/>
        <v>5.910000000000001</v>
      </c>
    </row>
    <row r="22" spans="1:17" ht="21.75" customHeight="1" x14ac:dyDescent="0.3">
      <c r="A22" s="65"/>
      <c r="B22" s="164" t="s">
        <v>93</v>
      </c>
      <c r="C22" s="164"/>
      <c r="D22" s="164"/>
      <c r="E22" s="164"/>
      <c r="F22" s="47">
        <f t="shared" ref="F22:Q22" si="2">F15+F21</f>
        <v>58.25</v>
      </c>
      <c r="G22" s="47">
        <f t="shared" si="2"/>
        <v>50.82</v>
      </c>
      <c r="H22" s="47">
        <f t="shared" si="2"/>
        <v>235.64</v>
      </c>
      <c r="I22" s="47">
        <f t="shared" si="2"/>
        <v>1492.85</v>
      </c>
      <c r="J22" s="47">
        <f t="shared" si="2"/>
        <v>18.97</v>
      </c>
      <c r="K22" s="47">
        <f t="shared" si="2"/>
        <v>18.919999999999998</v>
      </c>
      <c r="L22" s="47">
        <f t="shared" si="2"/>
        <v>48.962000000000003</v>
      </c>
      <c r="M22" s="47">
        <f t="shared" si="2"/>
        <v>13.46</v>
      </c>
      <c r="N22" s="47">
        <f t="shared" si="2"/>
        <v>204.95000000000005</v>
      </c>
      <c r="O22" s="47">
        <f t="shared" si="2"/>
        <v>631.66000000000008</v>
      </c>
      <c r="P22" s="47">
        <f t="shared" si="2"/>
        <v>190.1</v>
      </c>
      <c r="Q22" s="47">
        <f t="shared" si="2"/>
        <v>11.673000000000002</v>
      </c>
    </row>
    <row r="23" spans="1:17" s="30" customFormat="1" x14ac:dyDescent="0.25"/>
    <row r="24" spans="1:17" s="30" customFormat="1" x14ac:dyDescent="0.25"/>
    <row r="25" spans="1:17" s="30" customFormat="1" x14ac:dyDescent="0.25"/>
    <row r="26" spans="1:17" s="30" customFormat="1" x14ac:dyDescent="0.25"/>
    <row r="27" spans="1:17" s="31" customFormat="1" ht="15.75" x14ac:dyDescent="0.25">
      <c r="A27" s="31" t="s">
        <v>0</v>
      </c>
      <c r="B27" s="31" t="s">
        <v>46</v>
      </c>
      <c r="F27" s="32"/>
      <c r="G27" s="32"/>
      <c r="H27" s="32"/>
      <c r="I27" s="32"/>
      <c r="J27" s="32"/>
    </row>
    <row r="28" spans="1:17" s="31" customFormat="1" ht="15.75" x14ac:dyDescent="0.25">
      <c r="A28" s="31" t="s">
        <v>2</v>
      </c>
      <c r="B28" s="31" t="s">
        <v>85</v>
      </c>
      <c r="F28" s="32"/>
      <c r="G28" s="32"/>
      <c r="H28" s="32"/>
      <c r="I28" s="32"/>
      <c r="J28" s="32"/>
    </row>
    <row r="29" spans="1:17" ht="15.75" x14ac:dyDescent="0.25">
      <c r="A29" s="31" t="s">
        <v>4</v>
      </c>
      <c r="B29" s="2" t="s">
        <v>131</v>
      </c>
      <c r="C29" s="2"/>
      <c r="F29" s="32"/>
      <c r="G29" s="32"/>
      <c r="H29" s="32"/>
      <c r="I29" s="32"/>
      <c r="J29" s="32"/>
    </row>
    <row r="30" spans="1:17" ht="15.75" x14ac:dyDescent="0.25">
      <c r="A30" s="31" t="s">
        <v>6</v>
      </c>
      <c r="B30" s="31" t="s">
        <v>134</v>
      </c>
      <c r="F30" s="32"/>
      <c r="G30" s="32"/>
      <c r="H30" s="32"/>
      <c r="I30" s="32"/>
      <c r="J30" s="32"/>
    </row>
    <row r="31" spans="1:17" s="29" customFormat="1" x14ac:dyDescent="0.25">
      <c r="F31" s="33"/>
      <c r="G31" s="33"/>
      <c r="H31" s="33"/>
      <c r="I31" s="33"/>
      <c r="J31" s="33"/>
    </row>
    <row r="32" spans="1:17" s="31" customFormat="1" ht="15.75" customHeight="1" x14ac:dyDescent="0.3">
      <c r="A32" s="151" t="s">
        <v>7</v>
      </c>
      <c r="B32" s="152" t="s">
        <v>8</v>
      </c>
      <c r="C32" s="151" t="s">
        <v>9</v>
      </c>
      <c r="D32" s="151"/>
      <c r="E32" s="151" t="s">
        <v>10</v>
      </c>
      <c r="F32" s="153" t="s">
        <v>11</v>
      </c>
      <c r="G32" s="153"/>
      <c r="H32" s="153"/>
      <c r="I32" s="151" t="s">
        <v>12</v>
      </c>
      <c r="J32" s="154" t="s">
        <v>13</v>
      </c>
      <c r="K32" s="154"/>
      <c r="L32" s="154"/>
      <c r="M32" s="154"/>
      <c r="N32" s="154" t="s">
        <v>14</v>
      </c>
      <c r="O32" s="154"/>
      <c r="P32" s="154"/>
      <c r="Q32" s="154"/>
    </row>
    <row r="33" spans="1:17" ht="48" customHeight="1" x14ac:dyDescent="0.35">
      <c r="A33" s="151"/>
      <c r="B33" s="152"/>
      <c r="C33" s="151"/>
      <c r="D33" s="151"/>
      <c r="E33" s="151"/>
      <c r="F33" s="48" t="s">
        <v>15</v>
      </c>
      <c r="G33" s="48" t="s">
        <v>16</v>
      </c>
      <c r="H33" s="48" t="s">
        <v>17</v>
      </c>
      <c r="I33" s="151"/>
      <c r="J33" s="71" t="s">
        <v>133</v>
      </c>
      <c r="K33" s="48" t="s">
        <v>19</v>
      </c>
      <c r="L33" s="48" t="s">
        <v>20</v>
      </c>
      <c r="M33" s="48" t="s">
        <v>21</v>
      </c>
      <c r="N33" s="48" t="s">
        <v>22</v>
      </c>
      <c r="O33" s="48" t="s">
        <v>23</v>
      </c>
      <c r="P33" s="48" t="s">
        <v>24</v>
      </c>
      <c r="Q33" s="48" t="s">
        <v>25</v>
      </c>
    </row>
    <row r="34" spans="1:17" s="30" customFormat="1" x14ac:dyDescent="0.25">
      <c r="A34" s="29"/>
      <c r="B34" s="8">
        <v>2</v>
      </c>
      <c r="C34" s="138">
        <v>3</v>
      </c>
      <c r="D34" s="138"/>
      <c r="E34" s="8">
        <v>4</v>
      </c>
      <c r="F34" s="8">
        <v>5</v>
      </c>
      <c r="G34" s="8">
        <v>6</v>
      </c>
      <c r="H34" s="8">
        <v>7</v>
      </c>
      <c r="I34" s="8">
        <v>8</v>
      </c>
      <c r="J34" s="8">
        <v>9</v>
      </c>
      <c r="K34" s="8">
        <v>10</v>
      </c>
      <c r="L34" s="8">
        <v>11</v>
      </c>
      <c r="M34" s="8">
        <v>12</v>
      </c>
      <c r="N34" s="8">
        <v>13</v>
      </c>
      <c r="O34" s="8">
        <v>14</v>
      </c>
      <c r="P34" s="8">
        <v>15</v>
      </c>
      <c r="Q34" s="8">
        <v>16</v>
      </c>
    </row>
    <row r="35" spans="1:17" ht="21.75" customHeight="1" x14ac:dyDescent="0.25">
      <c r="A35" s="50"/>
      <c r="B35" s="155" t="s">
        <v>26</v>
      </c>
      <c r="C35" s="157" t="s">
        <v>91</v>
      </c>
      <c r="D35" s="157"/>
      <c r="E35" s="51">
        <v>90</v>
      </c>
      <c r="F35" s="52">
        <v>6.55</v>
      </c>
      <c r="G35" s="52">
        <v>10.53</v>
      </c>
      <c r="H35" s="52">
        <v>55.17</v>
      </c>
      <c r="I35" s="52">
        <v>162.27000000000001</v>
      </c>
      <c r="J35" s="61">
        <v>0.37</v>
      </c>
      <c r="K35" s="61">
        <v>1.49</v>
      </c>
      <c r="L35" s="61">
        <v>0.18</v>
      </c>
      <c r="M35" s="61">
        <v>0</v>
      </c>
      <c r="N35" s="61">
        <v>37.21</v>
      </c>
      <c r="O35" s="61">
        <v>160.94</v>
      </c>
      <c r="P35" s="61">
        <v>54.36</v>
      </c>
      <c r="Q35" s="61">
        <v>2.52</v>
      </c>
    </row>
    <row r="36" spans="1:17" ht="16.5" customHeight="1" x14ac:dyDescent="0.25">
      <c r="A36" s="50">
        <v>536</v>
      </c>
      <c r="B36" s="155"/>
      <c r="C36" s="157" t="s">
        <v>92</v>
      </c>
      <c r="D36" s="157"/>
      <c r="E36" s="62">
        <v>200</v>
      </c>
      <c r="F36" s="52">
        <v>22</v>
      </c>
      <c r="G36" s="52">
        <v>18</v>
      </c>
      <c r="H36" s="52">
        <v>51.16</v>
      </c>
      <c r="I36" s="52">
        <v>522.5</v>
      </c>
      <c r="J36" s="52">
        <v>0.36</v>
      </c>
      <c r="K36" s="52">
        <v>0.57999999999999996</v>
      </c>
      <c r="L36" s="52">
        <v>0.02</v>
      </c>
      <c r="M36" s="52">
        <v>0.08</v>
      </c>
      <c r="N36" s="52">
        <v>41</v>
      </c>
      <c r="O36" s="52">
        <v>159.72</v>
      </c>
      <c r="P36" s="52">
        <v>32.6</v>
      </c>
      <c r="Q36" s="52">
        <v>3.74</v>
      </c>
    </row>
    <row r="37" spans="1:17" ht="15.75" customHeight="1" x14ac:dyDescent="0.25">
      <c r="A37" s="50">
        <v>943</v>
      </c>
      <c r="B37" s="155"/>
      <c r="C37" s="157" t="s">
        <v>30</v>
      </c>
      <c r="D37" s="157"/>
      <c r="E37" s="50">
        <v>200</v>
      </c>
      <c r="F37" s="50">
        <v>0.2</v>
      </c>
      <c r="G37" s="50">
        <v>0</v>
      </c>
      <c r="H37" s="50">
        <v>14</v>
      </c>
      <c r="I37" s="50">
        <v>28</v>
      </c>
      <c r="J37" s="50">
        <v>0</v>
      </c>
      <c r="K37" s="50">
        <v>0</v>
      </c>
      <c r="L37" s="50">
        <v>0</v>
      </c>
      <c r="M37" s="50">
        <v>0</v>
      </c>
      <c r="N37" s="50">
        <v>6</v>
      </c>
      <c r="O37" s="50">
        <v>0</v>
      </c>
      <c r="P37" s="50">
        <v>0</v>
      </c>
      <c r="Q37" s="50">
        <v>0.4</v>
      </c>
    </row>
    <row r="38" spans="1:17" ht="20.25" x14ac:dyDescent="0.25">
      <c r="A38" s="50"/>
      <c r="B38" s="155"/>
      <c r="C38" s="159" t="s">
        <v>31</v>
      </c>
      <c r="D38" s="159"/>
      <c r="E38" s="50">
        <v>60</v>
      </c>
      <c r="F38" s="50">
        <v>4.8600000000000003</v>
      </c>
      <c r="G38" s="50">
        <v>0.72</v>
      </c>
      <c r="H38" s="50">
        <v>27.96</v>
      </c>
      <c r="I38" s="50">
        <v>145.19999999999999</v>
      </c>
      <c r="J38" s="50">
        <v>1.95</v>
      </c>
      <c r="K38" s="50">
        <v>0</v>
      </c>
      <c r="L38" s="50">
        <v>1.2E-2</v>
      </c>
      <c r="M38" s="50"/>
      <c r="N38" s="50">
        <v>1.95</v>
      </c>
      <c r="O38" s="50"/>
      <c r="P38" s="50"/>
      <c r="Q38" s="50">
        <v>3.3000000000000002E-2</v>
      </c>
    </row>
    <row r="39" spans="1:17" ht="23.25" customHeight="1" x14ac:dyDescent="0.25">
      <c r="A39" s="50"/>
      <c r="B39" s="155"/>
      <c r="C39" s="160" t="s">
        <v>33</v>
      </c>
      <c r="D39" s="160"/>
      <c r="E39" s="58">
        <v>550</v>
      </c>
      <c r="F39" s="58">
        <f t="shared" ref="F39:Q39" si="3">SUM(F35:F38)</f>
        <v>33.61</v>
      </c>
      <c r="G39" s="58">
        <f t="shared" si="3"/>
        <v>29.25</v>
      </c>
      <c r="H39" s="58">
        <f t="shared" si="3"/>
        <v>148.29</v>
      </c>
      <c r="I39" s="58">
        <f t="shared" si="3"/>
        <v>857.97</v>
      </c>
      <c r="J39" s="58">
        <f t="shared" si="3"/>
        <v>2.6799999999999997</v>
      </c>
      <c r="K39" s="58">
        <f t="shared" si="3"/>
        <v>2.0699999999999998</v>
      </c>
      <c r="L39" s="58">
        <f t="shared" si="3"/>
        <v>0.21199999999999999</v>
      </c>
      <c r="M39" s="58">
        <f t="shared" si="3"/>
        <v>0.08</v>
      </c>
      <c r="N39" s="58">
        <f t="shared" si="3"/>
        <v>86.160000000000011</v>
      </c>
      <c r="O39" s="58">
        <f t="shared" si="3"/>
        <v>320.65999999999997</v>
      </c>
      <c r="P39" s="58">
        <f t="shared" si="3"/>
        <v>86.960000000000008</v>
      </c>
      <c r="Q39" s="58">
        <f t="shared" si="3"/>
        <v>6.6930000000000005</v>
      </c>
    </row>
    <row r="40" spans="1:17" ht="76.5" customHeight="1" x14ac:dyDescent="0.25">
      <c r="A40" s="50">
        <v>10</v>
      </c>
      <c r="B40" s="165" t="s">
        <v>50</v>
      </c>
      <c r="C40" s="157" t="s">
        <v>47</v>
      </c>
      <c r="D40" s="157"/>
      <c r="E40" s="51">
        <v>100</v>
      </c>
      <c r="F40" s="52">
        <v>2.98</v>
      </c>
      <c r="G40" s="52">
        <v>5.19</v>
      </c>
      <c r="H40" s="52">
        <v>6.25</v>
      </c>
      <c r="I40" s="52">
        <v>83.6</v>
      </c>
      <c r="J40" s="61">
        <v>0.11</v>
      </c>
      <c r="K40" s="61">
        <v>11</v>
      </c>
      <c r="L40" s="61">
        <v>0.68</v>
      </c>
      <c r="M40" s="61">
        <v>0</v>
      </c>
      <c r="N40" s="61">
        <v>21.45</v>
      </c>
      <c r="O40" s="61">
        <v>59.95</v>
      </c>
      <c r="P40" s="61">
        <v>20.8</v>
      </c>
      <c r="Q40" s="61">
        <v>0.68</v>
      </c>
    </row>
    <row r="41" spans="1:17" ht="20.25" customHeight="1" x14ac:dyDescent="0.25">
      <c r="A41" s="50">
        <v>132</v>
      </c>
      <c r="B41" s="165"/>
      <c r="C41" s="163" t="s">
        <v>65</v>
      </c>
      <c r="D41" s="163"/>
      <c r="E41" s="62">
        <v>250</v>
      </c>
      <c r="F41" s="52">
        <v>2.33</v>
      </c>
      <c r="G41" s="52">
        <v>3.98</v>
      </c>
      <c r="H41" s="52">
        <v>16.940000000000001</v>
      </c>
      <c r="I41" s="52">
        <v>98.25</v>
      </c>
      <c r="J41" s="52">
        <v>20</v>
      </c>
      <c r="K41" s="52">
        <v>0</v>
      </c>
      <c r="L41" s="52">
        <v>0.09</v>
      </c>
      <c r="M41" s="52">
        <v>16.75</v>
      </c>
      <c r="N41" s="52">
        <v>25.46</v>
      </c>
      <c r="O41" s="52">
        <v>74.599999999999994</v>
      </c>
      <c r="P41" s="52">
        <v>26.24</v>
      </c>
      <c r="Q41" s="52">
        <v>1.01</v>
      </c>
    </row>
    <row r="42" spans="1:17" ht="20.25" customHeight="1" x14ac:dyDescent="0.25">
      <c r="A42" s="50">
        <v>304</v>
      </c>
      <c r="B42" s="165"/>
      <c r="C42" s="163" t="s">
        <v>73</v>
      </c>
      <c r="D42" s="163"/>
      <c r="E42" s="62">
        <v>260</v>
      </c>
      <c r="F42" s="52">
        <v>25.38</v>
      </c>
      <c r="G42" s="52">
        <v>21.25</v>
      </c>
      <c r="H42" s="52">
        <v>44.61</v>
      </c>
      <c r="I42" s="52">
        <v>471.25</v>
      </c>
      <c r="J42" s="52">
        <v>0.08</v>
      </c>
      <c r="K42" s="52">
        <v>1.26</v>
      </c>
      <c r="L42" s="52">
        <v>60</v>
      </c>
      <c r="M42" s="52">
        <v>0</v>
      </c>
      <c r="N42" s="52">
        <v>35.380000000000003</v>
      </c>
      <c r="O42" s="52">
        <v>249.13</v>
      </c>
      <c r="P42" s="52">
        <v>59.38</v>
      </c>
      <c r="Q42" s="52">
        <v>2.74</v>
      </c>
    </row>
    <row r="43" spans="1:17" ht="15.75" customHeight="1" x14ac:dyDescent="0.25">
      <c r="A43" s="50"/>
      <c r="B43" s="165"/>
      <c r="C43" s="158" t="s">
        <v>55</v>
      </c>
      <c r="D43" s="158"/>
      <c r="E43" s="50">
        <v>200</v>
      </c>
      <c r="F43" s="50">
        <v>0.8</v>
      </c>
      <c r="G43" s="50">
        <v>0</v>
      </c>
      <c r="H43" s="50">
        <v>13.5</v>
      </c>
      <c r="I43" s="50">
        <v>94</v>
      </c>
      <c r="J43" s="50">
        <v>0.02</v>
      </c>
      <c r="K43" s="50">
        <v>2</v>
      </c>
      <c r="L43" s="50">
        <v>0</v>
      </c>
      <c r="M43" s="50">
        <v>0</v>
      </c>
      <c r="N43" s="50">
        <v>42</v>
      </c>
      <c r="O43" s="50">
        <v>32</v>
      </c>
      <c r="P43" s="50">
        <v>22</v>
      </c>
      <c r="Q43" s="50">
        <v>2.2000000000000002</v>
      </c>
    </row>
    <row r="44" spans="1:17" ht="20.25" x14ac:dyDescent="0.25">
      <c r="A44" s="54"/>
      <c r="B44" s="165"/>
      <c r="C44" s="159" t="s">
        <v>40</v>
      </c>
      <c r="D44" s="159"/>
      <c r="E44" s="63">
        <v>70</v>
      </c>
      <c r="F44" s="63">
        <v>4.2</v>
      </c>
      <c r="G44" s="63">
        <v>0.7</v>
      </c>
      <c r="H44" s="63">
        <v>31.15</v>
      </c>
      <c r="I44" s="63">
        <v>132.30000000000001</v>
      </c>
      <c r="J44" s="63">
        <v>0.19</v>
      </c>
      <c r="K44" s="63">
        <v>3</v>
      </c>
      <c r="L44" s="63">
        <v>0</v>
      </c>
      <c r="M44" s="63">
        <v>0</v>
      </c>
      <c r="N44" s="63">
        <v>0.12</v>
      </c>
      <c r="O44" s="63">
        <v>0</v>
      </c>
      <c r="P44" s="63">
        <v>0</v>
      </c>
      <c r="Q44" s="63">
        <v>0.03</v>
      </c>
    </row>
    <row r="45" spans="1:17" ht="24" customHeight="1" x14ac:dyDescent="0.25">
      <c r="A45" s="54"/>
      <c r="B45" s="66"/>
      <c r="C45" s="160" t="s">
        <v>41</v>
      </c>
      <c r="D45" s="160"/>
      <c r="E45" s="58">
        <v>890</v>
      </c>
      <c r="F45" s="64">
        <f t="shared" ref="F45:Q45" si="4">SUM(F40:F44)</f>
        <v>35.69</v>
      </c>
      <c r="G45" s="64">
        <f t="shared" si="4"/>
        <v>31.12</v>
      </c>
      <c r="H45" s="64">
        <f t="shared" si="4"/>
        <v>112.44999999999999</v>
      </c>
      <c r="I45" s="64">
        <f t="shared" si="4"/>
        <v>879.40000000000009</v>
      </c>
      <c r="J45" s="64">
        <f t="shared" si="4"/>
        <v>20.399999999999999</v>
      </c>
      <c r="K45" s="64">
        <f t="shared" si="4"/>
        <v>17.259999999999998</v>
      </c>
      <c r="L45" s="64">
        <f t="shared" si="4"/>
        <v>60.77</v>
      </c>
      <c r="M45" s="64">
        <f t="shared" si="4"/>
        <v>16.75</v>
      </c>
      <c r="N45" s="64">
        <f t="shared" si="4"/>
        <v>124.41</v>
      </c>
      <c r="O45" s="64">
        <f t="shared" si="4"/>
        <v>415.68</v>
      </c>
      <c r="P45" s="64">
        <f t="shared" si="4"/>
        <v>128.42000000000002</v>
      </c>
      <c r="Q45" s="64">
        <f t="shared" si="4"/>
        <v>6.66</v>
      </c>
    </row>
    <row r="46" spans="1:17" ht="25.5" customHeight="1" x14ac:dyDescent="0.3">
      <c r="A46" s="65"/>
      <c r="B46" s="164" t="s">
        <v>93</v>
      </c>
      <c r="C46" s="164"/>
      <c r="D46" s="164"/>
      <c r="E46" s="164"/>
      <c r="F46" s="47">
        <f t="shared" ref="F46:Q46" si="5">F39+F45</f>
        <v>69.3</v>
      </c>
      <c r="G46" s="47">
        <f t="shared" si="5"/>
        <v>60.370000000000005</v>
      </c>
      <c r="H46" s="47">
        <f t="shared" si="5"/>
        <v>260.74</v>
      </c>
      <c r="I46" s="47">
        <f t="shared" si="5"/>
        <v>1737.3700000000001</v>
      </c>
      <c r="J46" s="47">
        <f t="shared" si="5"/>
        <v>23.08</v>
      </c>
      <c r="K46" s="47">
        <f t="shared" si="5"/>
        <v>19.329999999999998</v>
      </c>
      <c r="L46" s="47">
        <f t="shared" si="5"/>
        <v>60.982000000000006</v>
      </c>
      <c r="M46" s="47">
        <f t="shared" si="5"/>
        <v>16.829999999999998</v>
      </c>
      <c r="N46" s="47">
        <f t="shared" si="5"/>
        <v>210.57</v>
      </c>
      <c r="O46" s="47">
        <f t="shared" si="5"/>
        <v>736.33999999999992</v>
      </c>
      <c r="P46" s="47">
        <f t="shared" si="5"/>
        <v>215.38000000000002</v>
      </c>
      <c r="Q46" s="47">
        <f t="shared" si="5"/>
        <v>13.353000000000002</v>
      </c>
    </row>
  </sheetData>
  <mergeCells count="47">
    <mergeCell ref="B5:F5"/>
    <mergeCell ref="C45:D45"/>
    <mergeCell ref="B46:E46"/>
    <mergeCell ref="B40:B44"/>
    <mergeCell ref="C40:D40"/>
    <mergeCell ref="C41:D41"/>
    <mergeCell ref="C42:D42"/>
    <mergeCell ref="C43:D43"/>
    <mergeCell ref="C44:D44"/>
    <mergeCell ref="B35:B39"/>
    <mergeCell ref="C35:D35"/>
    <mergeCell ref="C36:D36"/>
    <mergeCell ref="C37:D37"/>
    <mergeCell ref="C38:D38"/>
    <mergeCell ref="C39:D39"/>
    <mergeCell ref="F32:H32"/>
    <mergeCell ref="I32:I33"/>
    <mergeCell ref="J32:M32"/>
    <mergeCell ref="N32:Q32"/>
    <mergeCell ref="C34:D34"/>
    <mergeCell ref="B22:E22"/>
    <mergeCell ref="A32:A33"/>
    <mergeCell ref="B32:B33"/>
    <mergeCell ref="C32:D33"/>
    <mergeCell ref="E32:E33"/>
    <mergeCell ref="B16:B21"/>
    <mergeCell ref="C16:D16"/>
    <mergeCell ref="C17:D17"/>
    <mergeCell ref="C18:D18"/>
    <mergeCell ref="C19:D19"/>
    <mergeCell ref="C20:D20"/>
    <mergeCell ref="C21:D21"/>
    <mergeCell ref="I8:I9"/>
    <mergeCell ref="J8:M8"/>
    <mergeCell ref="N8:Q8"/>
    <mergeCell ref="C10:D10"/>
    <mergeCell ref="B11:B15"/>
    <mergeCell ref="C11:D11"/>
    <mergeCell ref="C12:D12"/>
    <mergeCell ref="C13:D13"/>
    <mergeCell ref="C14:D14"/>
    <mergeCell ref="C15:D15"/>
    <mergeCell ref="A8:A9"/>
    <mergeCell ref="B8:B9"/>
    <mergeCell ref="C8:D9"/>
    <mergeCell ref="E8:E9"/>
    <mergeCell ref="F8:H8"/>
  </mergeCells>
  <pageMargins left="0.70833333333333304" right="0.70833333333333304" top="0.74791666666666701" bottom="0.74791666666666701" header="0.51180555555555496" footer="0.51180555555555496"/>
  <pageSetup paperSize="9" scale="81" firstPageNumber="0" fitToHeight="0" orientation="landscape" horizontalDpi="4294967294" verticalDpi="4294967294" r:id="rId1"/>
  <rowBreaks count="1" manualBreakCount="1">
    <brk id="2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0"/>
  <sheetViews>
    <sheetView tabSelected="1" view="pageBreakPreview" topLeftCell="A10" zoomScaleNormal="100" workbookViewId="0">
      <selection activeCell="C14" sqref="C14:D14"/>
    </sheetView>
  </sheetViews>
  <sheetFormatPr defaultRowHeight="15" x14ac:dyDescent="0.25"/>
  <cols>
    <col min="1" max="1" width="8.85546875" bestFit="1" customWidth="1"/>
    <col min="2" max="3" width="8.7109375"/>
    <col min="4" max="4" width="23.85546875" customWidth="1"/>
    <col min="5" max="8" width="8.85546875" bestFit="1" customWidth="1"/>
    <col min="9" max="9" width="9.85546875" bestFit="1" customWidth="1"/>
    <col min="10" max="14" width="8.85546875" bestFit="1" customWidth="1"/>
    <col min="15" max="15" width="9.85546875" bestFit="1" customWidth="1"/>
    <col min="16" max="17" width="8.85546875" bestFit="1" customWidth="1"/>
    <col min="18" max="1025" width="8.7109375"/>
  </cols>
  <sheetData>
    <row r="3" spans="1:17" s="3" customFormat="1" ht="15.75" x14ac:dyDescent="0.25">
      <c r="A3" s="2" t="s">
        <v>0</v>
      </c>
      <c r="B3" s="2" t="s">
        <v>59</v>
      </c>
      <c r="C3" s="2"/>
      <c r="F3" s="4"/>
      <c r="G3" s="4"/>
      <c r="H3" s="4"/>
      <c r="I3" s="4"/>
      <c r="J3" s="4"/>
    </row>
    <row r="4" spans="1:17" s="3" customFormat="1" ht="15.75" x14ac:dyDescent="0.25">
      <c r="A4" s="2" t="s">
        <v>2</v>
      </c>
      <c r="B4" s="2" t="s">
        <v>85</v>
      </c>
      <c r="C4" s="2"/>
      <c r="F4" s="4"/>
      <c r="G4" s="4"/>
      <c r="H4" s="4"/>
      <c r="I4" s="4"/>
      <c r="J4" s="4"/>
    </row>
    <row r="5" spans="1:17" s="3" customFormat="1" ht="15.75" x14ac:dyDescent="0.25">
      <c r="A5" s="2" t="s">
        <v>4</v>
      </c>
      <c r="B5" s="130" t="s">
        <v>152</v>
      </c>
      <c r="C5" s="131"/>
      <c r="D5" s="131"/>
      <c r="F5" s="4"/>
      <c r="G5" s="4"/>
      <c r="H5" s="4"/>
      <c r="I5" s="4"/>
      <c r="J5" s="4"/>
    </row>
    <row r="6" spans="1:17" s="3" customFormat="1" ht="15.75" x14ac:dyDescent="0.25">
      <c r="A6" s="2" t="s">
        <v>6</v>
      </c>
      <c r="B6" s="2" t="s">
        <v>132</v>
      </c>
      <c r="C6" s="2"/>
      <c r="F6" s="4"/>
      <c r="G6" s="4"/>
      <c r="H6" s="4"/>
      <c r="I6" s="4"/>
      <c r="J6" s="4"/>
    </row>
    <row r="7" spans="1:17" s="29" customFormat="1" x14ac:dyDescent="0.25">
      <c r="F7" s="33"/>
      <c r="G7" s="33"/>
      <c r="H7" s="33"/>
      <c r="I7" s="33"/>
      <c r="J7" s="33"/>
    </row>
    <row r="8" spans="1:17" s="31" customFormat="1" ht="15.75" customHeight="1" x14ac:dyDescent="0.3">
      <c r="A8" s="151" t="s">
        <v>7</v>
      </c>
      <c r="B8" s="152" t="s">
        <v>8</v>
      </c>
      <c r="C8" s="151" t="s">
        <v>9</v>
      </c>
      <c r="D8" s="151"/>
      <c r="E8" s="151" t="s">
        <v>10</v>
      </c>
      <c r="F8" s="153" t="s">
        <v>11</v>
      </c>
      <c r="G8" s="153"/>
      <c r="H8" s="153"/>
      <c r="I8" s="151" t="s">
        <v>12</v>
      </c>
      <c r="J8" s="154" t="s">
        <v>13</v>
      </c>
      <c r="K8" s="154"/>
      <c r="L8" s="154"/>
      <c r="M8" s="154"/>
      <c r="N8" s="154" t="s">
        <v>14</v>
      </c>
      <c r="O8" s="154"/>
      <c r="P8" s="154"/>
      <c r="Q8" s="154"/>
    </row>
    <row r="9" spans="1:17" ht="96" customHeight="1" x14ac:dyDescent="0.35">
      <c r="A9" s="151"/>
      <c r="B9" s="152"/>
      <c r="C9" s="151"/>
      <c r="D9" s="151"/>
      <c r="E9" s="151"/>
      <c r="F9" s="48" t="s">
        <v>15</v>
      </c>
      <c r="G9" s="48" t="s">
        <v>16</v>
      </c>
      <c r="H9" s="48" t="s">
        <v>17</v>
      </c>
      <c r="I9" s="151"/>
      <c r="J9" s="71" t="s">
        <v>133</v>
      </c>
      <c r="K9" s="48" t="s">
        <v>19</v>
      </c>
      <c r="L9" s="48" t="s">
        <v>20</v>
      </c>
      <c r="M9" s="48" t="s">
        <v>21</v>
      </c>
      <c r="N9" s="48" t="s">
        <v>22</v>
      </c>
      <c r="O9" s="48" t="s">
        <v>23</v>
      </c>
      <c r="P9" s="48" t="s">
        <v>24</v>
      </c>
      <c r="Q9" s="48" t="s">
        <v>25</v>
      </c>
    </row>
    <row r="10" spans="1:17" s="29" customFormat="1" x14ac:dyDescent="0.25">
      <c r="A10" s="8"/>
      <c r="B10" s="8">
        <v>2</v>
      </c>
      <c r="C10" s="138">
        <v>3</v>
      </c>
      <c r="D10" s="138"/>
      <c r="E10" s="8">
        <v>4</v>
      </c>
      <c r="F10" s="35">
        <v>5</v>
      </c>
      <c r="G10" s="35">
        <v>6</v>
      </c>
      <c r="H10" s="35">
        <v>7</v>
      </c>
      <c r="I10" s="35">
        <v>8</v>
      </c>
      <c r="J10" s="8">
        <v>9</v>
      </c>
      <c r="K10" s="8">
        <v>10</v>
      </c>
      <c r="L10" s="8">
        <v>11</v>
      </c>
      <c r="M10" s="8">
        <v>12</v>
      </c>
      <c r="N10" s="8">
        <v>13</v>
      </c>
      <c r="O10" s="8">
        <v>14</v>
      </c>
      <c r="P10" s="8">
        <v>15</v>
      </c>
      <c r="Q10" s="8">
        <v>16</v>
      </c>
    </row>
    <row r="11" spans="1:17" ht="18" customHeight="1" x14ac:dyDescent="0.25">
      <c r="A11" s="50">
        <v>144</v>
      </c>
      <c r="B11" s="155" t="s">
        <v>26</v>
      </c>
      <c r="C11" s="157" t="s">
        <v>32</v>
      </c>
      <c r="D11" s="157"/>
      <c r="E11" s="50">
        <v>100</v>
      </c>
      <c r="F11" s="50">
        <v>0.4</v>
      </c>
      <c r="G11" s="50">
        <v>0.4</v>
      </c>
      <c r="H11" s="50">
        <v>9.8000000000000007</v>
      </c>
      <c r="I11" s="50">
        <v>47</v>
      </c>
      <c r="J11" s="50">
        <v>0.03</v>
      </c>
      <c r="K11" s="50">
        <v>10</v>
      </c>
      <c r="L11" s="50">
        <v>0</v>
      </c>
      <c r="M11" s="50">
        <v>0</v>
      </c>
      <c r="N11" s="50">
        <v>2.2000000000000002</v>
      </c>
      <c r="O11" s="50">
        <v>0</v>
      </c>
      <c r="P11" s="50">
        <v>0</v>
      </c>
      <c r="Q11" s="50">
        <v>34</v>
      </c>
    </row>
    <row r="12" spans="1:17" ht="21.75" customHeight="1" x14ac:dyDescent="0.25">
      <c r="A12" s="50">
        <v>336</v>
      </c>
      <c r="B12" s="155"/>
      <c r="C12" s="157" t="s">
        <v>165</v>
      </c>
      <c r="D12" s="157"/>
      <c r="E12" s="82" t="s">
        <v>84</v>
      </c>
      <c r="F12" s="52">
        <v>2.78</v>
      </c>
      <c r="G12" s="52">
        <v>6.48</v>
      </c>
      <c r="H12" s="52">
        <v>34.520000000000003</v>
      </c>
      <c r="I12" s="52">
        <v>213.55</v>
      </c>
      <c r="J12" s="52">
        <v>0.23</v>
      </c>
      <c r="K12" s="52">
        <v>31.5</v>
      </c>
      <c r="L12" s="52">
        <v>31.5</v>
      </c>
      <c r="M12" s="52">
        <v>0</v>
      </c>
      <c r="N12" s="52">
        <v>21.96</v>
      </c>
      <c r="O12" s="52">
        <v>119.59</v>
      </c>
      <c r="P12" s="52">
        <v>43.99</v>
      </c>
      <c r="Q12" s="52">
        <v>1.73</v>
      </c>
    </row>
    <row r="13" spans="1:17" ht="15.75" customHeight="1" x14ac:dyDescent="0.25">
      <c r="A13" s="50">
        <v>536</v>
      </c>
      <c r="B13" s="155"/>
      <c r="C13" s="157" t="s">
        <v>37</v>
      </c>
      <c r="D13" s="157"/>
      <c r="E13" s="62">
        <v>80</v>
      </c>
      <c r="F13" s="52">
        <v>8.32</v>
      </c>
      <c r="G13" s="52">
        <v>16</v>
      </c>
      <c r="H13" s="52">
        <v>16.96</v>
      </c>
      <c r="I13" s="52">
        <v>179.2</v>
      </c>
      <c r="J13" s="61">
        <v>0.03</v>
      </c>
      <c r="K13" s="61">
        <v>0</v>
      </c>
      <c r="L13" s="61">
        <v>0</v>
      </c>
      <c r="M13" s="61">
        <v>0</v>
      </c>
      <c r="N13" s="61">
        <v>19.2</v>
      </c>
      <c r="O13" s="61">
        <v>127.2</v>
      </c>
      <c r="P13" s="61">
        <v>16</v>
      </c>
      <c r="Q13" s="61">
        <v>1.44</v>
      </c>
    </row>
    <row r="14" spans="1:17" ht="39.75" customHeight="1" x14ac:dyDescent="0.25">
      <c r="A14" s="50">
        <v>588</v>
      </c>
      <c r="B14" s="155"/>
      <c r="C14" s="157" t="s">
        <v>39</v>
      </c>
      <c r="D14" s="157"/>
      <c r="E14" s="62">
        <v>200</v>
      </c>
      <c r="F14" s="52">
        <v>0.04</v>
      </c>
      <c r="G14" s="52">
        <v>0</v>
      </c>
      <c r="H14" s="52">
        <v>24.76</v>
      </c>
      <c r="I14" s="52">
        <v>94.2</v>
      </c>
      <c r="J14" s="52">
        <v>0.01</v>
      </c>
      <c r="K14" s="52">
        <v>1.08</v>
      </c>
      <c r="L14" s="52">
        <v>0</v>
      </c>
      <c r="M14" s="52">
        <v>0</v>
      </c>
      <c r="N14" s="52">
        <v>6.4</v>
      </c>
      <c r="O14" s="52">
        <v>3.6</v>
      </c>
      <c r="P14" s="52">
        <v>0</v>
      </c>
      <c r="Q14" s="52">
        <v>0.18</v>
      </c>
    </row>
    <row r="15" spans="1:17" ht="20.25" x14ac:dyDescent="0.25">
      <c r="A15" s="50"/>
      <c r="B15" s="155"/>
      <c r="C15" s="159" t="s">
        <v>31</v>
      </c>
      <c r="D15" s="159"/>
      <c r="E15" s="50">
        <v>60</v>
      </c>
      <c r="F15" s="50">
        <v>4.8600000000000003</v>
      </c>
      <c r="G15" s="50">
        <v>0.72</v>
      </c>
      <c r="H15" s="50">
        <v>27.96</v>
      </c>
      <c r="I15" s="50">
        <v>132</v>
      </c>
      <c r="J15" s="50">
        <v>1.95</v>
      </c>
      <c r="K15" s="50">
        <v>0</v>
      </c>
      <c r="L15" s="50">
        <v>1.2E-2</v>
      </c>
      <c r="M15" s="50"/>
      <c r="N15" s="50">
        <v>1.95</v>
      </c>
      <c r="O15" s="50"/>
      <c r="P15" s="50"/>
      <c r="Q15" s="50">
        <v>3.3000000000000002E-2</v>
      </c>
    </row>
    <row r="16" spans="1:17" ht="21.75" customHeight="1" x14ac:dyDescent="0.25">
      <c r="A16" s="50"/>
      <c r="B16" s="155"/>
      <c r="C16" s="160" t="s">
        <v>33</v>
      </c>
      <c r="D16" s="160"/>
      <c r="E16" s="59">
        <v>660</v>
      </c>
      <c r="F16" s="89">
        <f t="shared" ref="F16:Q16" si="0">SUM(F11:F15)</f>
        <v>16.399999999999999</v>
      </c>
      <c r="G16" s="89">
        <f t="shared" si="0"/>
        <v>23.6</v>
      </c>
      <c r="H16" s="89">
        <f t="shared" si="0"/>
        <v>114</v>
      </c>
      <c r="I16" s="89">
        <f t="shared" si="0"/>
        <v>665.95</v>
      </c>
      <c r="J16" s="59">
        <f t="shared" si="0"/>
        <v>2.25</v>
      </c>
      <c r="K16" s="59">
        <f t="shared" si="0"/>
        <v>42.58</v>
      </c>
      <c r="L16" s="59">
        <f t="shared" si="0"/>
        <v>31.512</v>
      </c>
      <c r="M16" s="59">
        <f t="shared" si="0"/>
        <v>0</v>
      </c>
      <c r="N16" s="59">
        <f t="shared" si="0"/>
        <v>51.71</v>
      </c>
      <c r="O16" s="59">
        <f t="shared" si="0"/>
        <v>250.39000000000001</v>
      </c>
      <c r="P16" s="59">
        <f t="shared" si="0"/>
        <v>59.99</v>
      </c>
      <c r="Q16" s="59">
        <f t="shared" si="0"/>
        <v>37.382999999999996</v>
      </c>
    </row>
    <row r="17" spans="1:18" ht="24.75" customHeight="1" x14ac:dyDescent="0.25">
      <c r="A17" s="50">
        <v>45</v>
      </c>
      <c r="B17" s="161" t="s">
        <v>50</v>
      </c>
      <c r="C17" s="162" t="s">
        <v>34</v>
      </c>
      <c r="D17" s="162"/>
      <c r="E17" s="62">
        <v>100</v>
      </c>
      <c r="F17" s="52">
        <v>1.36</v>
      </c>
      <c r="G17" s="52">
        <v>6.18</v>
      </c>
      <c r="H17" s="52">
        <v>8.44</v>
      </c>
      <c r="I17" s="52">
        <v>94.8</v>
      </c>
      <c r="J17" s="52">
        <v>0.06</v>
      </c>
      <c r="K17" s="52">
        <v>10.25</v>
      </c>
      <c r="L17" s="52">
        <v>0</v>
      </c>
      <c r="M17" s="52">
        <v>1.85</v>
      </c>
      <c r="N17" s="52">
        <v>23.2</v>
      </c>
      <c r="O17" s="52">
        <v>44.97</v>
      </c>
      <c r="P17" s="52">
        <v>20.75</v>
      </c>
      <c r="Q17" s="52">
        <v>0.85</v>
      </c>
    </row>
    <row r="18" spans="1:18" ht="45.75" customHeight="1" x14ac:dyDescent="0.25">
      <c r="A18" s="50">
        <v>209</v>
      </c>
      <c r="B18" s="161"/>
      <c r="C18" s="162" t="s">
        <v>95</v>
      </c>
      <c r="D18" s="162"/>
      <c r="E18" s="62">
        <v>200</v>
      </c>
      <c r="F18" s="52">
        <v>5.83</v>
      </c>
      <c r="G18" s="52">
        <v>4.5599999999999996</v>
      </c>
      <c r="H18" s="52">
        <v>13.59</v>
      </c>
      <c r="I18" s="52">
        <v>118.8</v>
      </c>
      <c r="J18" s="52">
        <v>0.12</v>
      </c>
      <c r="K18" s="52">
        <v>9.8699999999999992</v>
      </c>
      <c r="L18" s="52">
        <v>3.96</v>
      </c>
      <c r="M18" s="52">
        <v>0.12</v>
      </c>
      <c r="N18" s="52">
        <v>25.52</v>
      </c>
      <c r="O18" s="52">
        <v>103.97</v>
      </c>
      <c r="P18" s="52">
        <v>32.01</v>
      </c>
      <c r="Q18" s="52">
        <v>1.29</v>
      </c>
    </row>
    <row r="19" spans="1:18" ht="59.25" customHeight="1" x14ac:dyDescent="0.25">
      <c r="A19" s="50">
        <v>486</v>
      </c>
      <c r="B19" s="161"/>
      <c r="C19" s="157" t="s">
        <v>66</v>
      </c>
      <c r="D19" s="157"/>
      <c r="E19" s="56" t="s">
        <v>61</v>
      </c>
      <c r="F19" s="52">
        <v>13.87</v>
      </c>
      <c r="G19" s="52">
        <v>7.85</v>
      </c>
      <c r="H19" s="52">
        <v>6.53</v>
      </c>
      <c r="I19" s="52">
        <v>150</v>
      </c>
      <c r="J19" s="52">
        <v>0.1</v>
      </c>
      <c r="K19" s="52">
        <v>3.35</v>
      </c>
      <c r="L19" s="52">
        <v>0.01</v>
      </c>
      <c r="M19" s="52">
        <v>0</v>
      </c>
      <c r="N19" s="52">
        <v>52.11</v>
      </c>
      <c r="O19" s="57">
        <v>238.46</v>
      </c>
      <c r="P19" s="52">
        <v>59.77</v>
      </c>
      <c r="Q19" s="52">
        <v>0.96</v>
      </c>
    </row>
    <row r="20" spans="1:18" ht="36.75" customHeight="1" x14ac:dyDescent="0.25">
      <c r="A20" s="50">
        <v>688</v>
      </c>
      <c r="B20" s="161"/>
      <c r="C20" s="162" t="s">
        <v>49</v>
      </c>
      <c r="D20" s="162"/>
      <c r="E20" s="62">
        <v>180</v>
      </c>
      <c r="F20" s="67">
        <v>6.62</v>
      </c>
      <c r="G20" s="67">
        <v>5.42</v>
      </c>
      <c r="H20" s="67">
        <v>31.73</v>
      </c>
      <c r="I20" s="67">
        <v>202.14</v>
      </c>
      <c r="J20" s="67">
        <v>7.0000000000000007E-2</v>
      </c>
      <c r="K20" s="67">
        <v>0</v>
      </c>
      <c r="L20" s="67">
        <v>25.2</v>
      </c>
      <c r="M20" s="52">
        <v>0</v>
      </c>
      <c r="N20" s="67">
        <v>5.83</v>
      </c>
      <c r="O20" s="67">
        <v>44.6</v>
      </c>
      <c r="P20" s="67">
        <v>25.34</v>
      </c>
      <c r="Q20" s="67">
        <v>1.33</v>
      </c>
    </row>
    <row r="21" spans="1:18" ht="15.75" customHeight="1" x14ac:dyDescent="0.25">
      <c r="A21" s="50">
        <v>943</v>
      </c>
      <c r="B21" s="161"/>
      <c r="C21" s="157" t="s">
        <v>30</v>
      </c>
      <c r="D21" s="157"/>
      <c r="E21" s="50">
        <v>200</v>
      </c>
      <c r="F21" s="50">
        <v>0.2</v>
      </c>
      <c r="G21" s="50">
        <v>0</v>
      </c>
      <c r="H21" s="50">
        <v>14</v>
      </c>
      <c r="I21" s="50">
        <v>28</v>
      </c>
      <c r="J21" s="50">
        <v>0</v>
      </c>
      <c r="K21" s="50">
        <v>0</v>
      </c>
      <c r="L21" s="50">
        <v>0</v>
      </c>
      <c r="M21" s="50">
        <v>0</v>
      </c>
      <c r="N21" s="50">
        <v>6</v>
      </c>
      <c r="O21" s="50">
        <v>0</v>
      </c>
      <c r="P21" s="50">
        <v>0</v>
      </c>
      <c r="Q21" s="50">
        <v>0.4</v>
      </c>
    </row>
    <row r="22" spans="1:18" ht="34.5" customHeight="1" x14ac:dyDescent="0.25">
      <c r="A22" s="54"/>
      <c r="B22" s="161"/>
      <c r="C22" s="157" t="s">
        <v>40</v>
      </c>
      <c r="D22" s="157"/>
      <c r="E22" s="63">
        <v>60</v>
      </c>
      <c r="F22" s="63">
        <v>3.6</v>
      </c>
      <c r="G22" s="63">
        <v>0.6</v>
      </c>
      <c r="H22" s="63">
        <v>26.7</v>
      </c>
      <c r="I22" s="63">
        <v>113.4</v>
      </c>
      <c r="J22" s="63">
        <v>0.16</v>
      </c>
      <c r="K22" s="63">
        <v>0</v>
      </c>
      <c r="L22" s="63">
        <v>0</v>
      </c>
      <c r="M22" s="63">
        <v>0</v>
      </c>
      <c r="N22" s="63">
        <v>0.1</v>
      </c>
      <c r="O22" s="63">
        <v>0</v>
      </c>
      <c r="P22" s="63">
        <v>0</v>
      </c>
      <c r="Q22" s="63">
        <v>0.03</v>
      </c>
    </row>
    <row r="23" spans="1:18" ht="23.25" customHeight="1" x14ac:dyDescent="0.25">
      <c r="A23" s="54"/>
      <c r="B23" s="161"/>
      <c r="C23" s="160" t="s">
        <v>41</v>
      </c>
      <c r="D23" s="160"/>
      <c r="E23" s="58">
        <v>845</v>
      </c>
      <c r="F23" s="64">
        <f t="shared" ref="F23:Q23" si="1">SUM(F18:F22)</f>
        <v>30.12</v>
      </c>
      <c r="G23" s="64">
        <f t="shared" si="1"/>
        <v>18.43</v>
      </c>
      <c r="H23" s="64">
        <f t="shared" si="1"/>
        <v>92.55</v>
      </c>
      <c r="I23" s="64">
        <f t="shared" si="1"/>
        <v>612.34</v>
      </c>
      <c r="J23" s="64">
        <f t="shared" si="1"/>
        <v>0.45000000000000007</v>
      </c>
      <c r="K23" s="64">
        <f t="shared" si="1"/>
        <v>13.219999999999999</v>
      </c>
      <c r="L23" s="64">
        <f t="shared" si="1"/>
        <v>29.169999999999998</v>
      </c>
      <c r="M23" s="64">
        <f t="shared" si="1"/>
        <v>0.12</v>
      </c>
      <c r="N23" s="64">
        <f t="shared" si="1"/>
        <v>89.559999999999988</v>
      </c>
      <c r="O23" s="64">
        <f t="shared" si="1"/>
        <v>387.03000000000003</v>
      </c>
      <c r="P23" s="64">
        <f t="shared" si="1"/>
        <v>117.12</v>
      </c>
      <c r="Q23" s="64">
        <f t="shared" si="1"/>
        <v>4.01</v>
      </c>
      <c r="R23" s="29"/>
    </row>
    <row r="24" spans="1:18" ht="21.75" customHeight="1" x14ac:dyDescent="0.3">
      <c r="A24" s="65"/>
      <c r="B24" s="164" t="s">
        <v>96</v>
      </c>
      <c r="C24" s="164"/>
      <c r="D24" s="164"/>
      <c r="E24" s="164"/>
      <c r="F24" s="47">
        <f t="shared" ref="F24:Q24" si="2">F16+F23</f>
        <v>46.519999999999996</v>
      </c>
      <c r="G24" s="47">
        <f t="shared" si="2"/>
        <v>42.03</v>
      </c>
      <c r="H24" s="47">
        <f t="shared" si="2"/>
        <v>206.55</v>
      </c>
      <c r="I24" s="47">
        <f t="shared" si="2"/>
        <v>1278.29</v>
      </c>
      <c r="J24" s="47">
        <f t="shared" si="2"/>
        <v>2.7</v>
      </c>
      <c r="K24" s="47">
        <f t="shared" si="2"/>
        <v>55.8</v>
      </c>
      <c r="L24" s="47">
        <f t="shared" si="2"/>
        <v>60.682000000000002</v>
      </c>
      <c r="M24" s="47">
        <f t="shared" si="2"/>
        <v>0.12</v>
      </c>
      <c r="N24" s="47">
        <f t="shared" si="2"/>
        <v>141.26999999999998</v>
      </c>
      <c r="O24" s="47">
        <f t="shared" si="2"/>
        <v>637.42000000000007</v>
      </c>
      <c r="P24" s="47">
        <f t="shared" si="2"/>
        <v>177.11</v>
      </c>
      <c r="Q24" s="47">
        <f t="shared" si="2"/>
        <v>41.392999999999994</v>
      </c>
    </row>
    <row r="25" spans="1:18" s="30" customFormat="1" x14ac:dyDescent="0.25"/>
    <row r="26" spans="1:18" s="30" customFormat="1" x14ac:dyDescent="0.25"/>
    <row r="27" spans="1:18" s="30" customFormat="1" x14ac:dyDescent="0.25"/>
    <row r="28" spans="1:18" s="30" customFormat="1" x14ac:dyDescent="0.25"/>
    <row r="29" spans="1:18" s="31" customFormat="1" ht="15.75" x14ac:dyDescent="0.25">
      <c r="A29" s="31" t="s">
        <v>0</v>
      </c>
      <c r="B29" s="31" t="s">
        <v>59</v>
      </c>
      <c r="F29" s="32"/>
      <c r="G29" s="32"/>
      <c r="H29" s="32"/>
      <c r="I29" s="32"/>
      <c r="J29" s="32"/>
    </row>
    <row r="30" spans="1:18" s="31" customFormat="1" ht="15.75" x14ac:dyDescent="0.25">
      <c r="A30" s="31" t="s">
        <v>2</v>
      </c>
      <c r="B30" s="31" t="s">
        <v>85</v>
      </c>
      <c r="F30" s="32"/>
      <c r="G30" s="32"/>
      <c r="H30" s="32"/>
      <c r="I30" s="32"/>
      <c r="J30" s="32"/>
    </row>
    <row r="31" spans="1:18" ht="15.75" x14ac:dyDescent="0.25">
      <c r="A31" s="31" t="s">
        <v>4</v>
      </c>
      <c r="B31" s="130" t="s">
        <v>153</v>
      </c>
      <c r="C31" s="131"/>
      <c r="D31" s="131"/>
      <c r="E31" s="131"/>
      <c r="F31" s="131"/>
      <c r="G31" s="32"/>
      <c r="H31" s="32"/>
      <c r="I31" s="32"/>
      <c r="J31" s="32"/>
    </row>
    <row r="32" spans="1:18" ht="15.75" x14ac:dyDescent="0.25">
      <c r="A32" s="31" t="s">
        <v>6</v>
      </c>
      <c r="B32" s="31" t="s">
        <v>134</v>
      </c>
      <c r="F32" s="32"/>
      <c r="G32" s="32"/>
      <c r="H32" s="32"/>
      <c r="I32" s="32"/>
      <c r="J32" s="32"/>
    </row>
    <row r="33" spans="1:17" s="29" customFormat="1" x14ac:dyDescent="0.25">
      <c r="F33" s="33"/>
      <c r="G33" s="33"/>
      <c r="H33" s="33"/>
      <c r="I33" s="33"/>
      <c r="J33" s="33"/>
    </row>
    <row r="34" spans="1:17" s="31" customFormat="1" ht="15.75" customHeight="1" x14ac:dyDescent="0.3">
      <c r="A34" s="151" t="s">
        <v>7</v>
      </c>
      <c r="B34" s="152" t="s">
        <v>8</v>
      </c>
      <c r="C34" s="151" t="s">
        <v>9</v>
      </c>
      <c r="D34" s="151"/>
      <c r="E34" s="151" t="s">
        <v>10</v>
      </c>
      <c r="F34" s="153" t="s">
        <v>11</v>
      </c>
      <c r="G34" s="153"/>
      <c r="H34" s="153"/>
      <c r="I34" s="151" t="s">
        <v>12</v>
      </c>
      <c r="J34" s="154" t="s">
        <v>13</v>
      </c>
      <c r="K34" s="154"/>
      <c r="L34" s="154"/>
      <c r="M34" s="154"/>
      <c r="N34" s="154" t="s">
        <v>14</v>
      </c>
      <c r="O34" s="154"/>
      <c r="P34" s="154"/>
      <c r="Q34" s="154"/>
    </row>
    <row r="35" spans="1:17" ht="46.5" customHeight="1" x14ac:dyDescent="0.35">
      <c r="A35" s="151"/>
      <c r="B35" s="152"/>
      <c r="C35" s="151"/>
      <c r="D35" s="151"/>
      <c r="E35" s="151"/>
      <c r="F35" s="48" t="s">
        <v>15</v>
      </c>
      <c r="G35" s="48" t="s">
        <v>16</v>
      </c>
      <c r="H35" s="48" t="s">
        <v>17</v>
      </c>
      <c r="I35" s="151"/>
      <c r="J35" s="71" t="s">
        <v>133</v>
      </c>
      <c r="K35" s="48" t="s">
        <v>19</v>
      </c>
      <c r="L35" s="48" t="s">
        <v>20</v>
      </c>
      <c r="M35" s="48" t="s">
        <v>21</v>
      </c>
      <c r="N35" s="48" t="s">
        <v>22</v>
      </c>
      <c r="O35" s="48" t="s">
        <v>23</v>
      </c>
      <c r="P35" s="48" t="s">
        <v>24</v>
      </c>
      <c r="Q35" s="48" t="s">
        <v>25</v>
      </c>
    </row>
    <row r="36" spans="1:17" s="30" customFormat="1" x14ac:dyDescent="0.25">
      <c r="A36" s="29"/>
      <c r="B36" s="8">
        <v>2</v>
      </c>
      <c r="C36" s="138">
        <v>3</v>
      </c>
      <c r="D36" s="138"/>
      <c r="E36" s="8">
        <v>4</v>
      </c>
      <c r="F36" s="8">
        <v>5</v>
      </c>
      <c r="G36" s="8">
        <v>6</v>
      </c>
      <c r="H36" s="8">
        <v>7</v>
      </c>
      <c r="I36" s="8">
        <v>8</v>
      </c>
      <c r="J36" s="8">
        <v>9</v>
      </c>
      <c r="K36" s="8">
        <v>10</v>
      </c>
      <c r="L36" s="8">
        <v>11</v>
      </c>
      <c r="M36" s="8">
        <v>12</v>
      </c>
      <c r="N36" s="8">
        <v>13</v>
      </c>
      <c r="O36" s="8">
        <v>14</v>
      </c>
      <c r="P36" s="8">
        <v>15</v>
      </c>
      <c r="Q36" s="8">
        <v>16</v>
      </c>
    </row>
    <row r="37" spans="1:17" ht="17.25" customHeight="1" x14ac:dyDescent="0.25">
      <c r="A37" s="50">
        <v>144</v>
      </c>
      <c r="B37" s="180"/>
      <c r="C37" s="157" t="s">
        <v>32</v>
      </c>
      <c r="D37" s="157"/>
      <c r="E37" s="50">
        <v>100</v>
      </c>
      <c r="F37" s="50">
        <v>0.4</v>
      </c>
      <c r="G37" s="50">
        <v>0.4</v>
      </c>
      <c r="H37" s="50">
        <v>9.8000000000000007</v>
      </c>
      <c r="I37" s="50">
        <v>47</v>
      </c>
      <c r="J37" s="50">
        <v>0.03</v>
      </c>
      <c r="K37" s="50">
        <v>10</v>
      </c>
      <c r="L37" s="50">
        <v>0</v>
      </c>
      <c r="M37" s="50">
        <v>0</v>
      </c>
      <c r="N37" s="50">
        <v>2.2000000000000002</v>
      </c>
      <c r="O37" s="50">
        <v>0</v>
      </c>
      <c r="P37" s="50">
        <v>0</v>
      </c>
      <c r="Q37" s="50">
        <v>34</v>
      </c>
    </row>
    <row r="38" spans="1:17" ht="21" customHeight="1" x14ac:dyDescent="0.25">
      <c r="A38" s="50">
        <v>336</v>
      </c>
      <c r="B38" s="180"/>
      <c r="C38" s="157" t="s">
        <v>165</v>
      </c>
      <c r="D38" s="157"/>
      <c r="E38" s="82" t="s">
        <v>63</v>
      </c>
      <c r="F38" s="52">
        <v>3.7</v>
      </c>
      <c r="G38" s="52">
        <v>8.64</v>
      </c>
      <c r="H38" s="52">
        <v>46.03</v>
      </c>
      <c r="I38" s="52">
        <v>284.7</v>
      </c>
      <c r="J38" s="52">
        <v>0.31</v>
      </c>
      <c r="K38" s="52">
        <v>42</v>
      </c>
      <c r="L38" s="52">
        <v>42</v>
      </c>
      <c r="M38" s="52">
        <v>0</v>
      </c>
      <c r="N38" s="52">
        <v>29.28</v>
      </c>
      <c r="O38" s="52">
        <v>159.28</v>
      </c>
      <c r="P38" s="52">
        <v>58.65</v>
      </c>
      <c r="Q38" s="52">
        <v>2.31</v>
      </c>
    </row>
    <row r="39" spans="1:17" ht="15.75" customHeight="1" x14ac:dyDescent="0.25">
      <c r="A39" s="50">
        <v>536</v>
      </c>
      <c r="B39" s="180"/>
      <c r="C39" s="157" t="s">
        <v>37</v>
      </c>
      <c r="D39" s="157"/>
      <c r="E39" s="62">
        <v>100</v>
      </c>
      <c r="F39" s="52">
        <v>10.4</v>
      </c>
      <c r="G39" s="52">
        <v>20</v>
      </c>
      <c r="H39" s="52">
        <v>21.2</v>
      </c>
      <c r="I39" s="52">
        <v>224</v>
      </c>
      <c r="J39" s="55">
        <v>0.04</v>
      </c>
      <c r="K39" s="55">
        <v>0</v>
      </c>
      <c r="L39" s="55">
        <v>0</v>
      </c>
      <c r="M39" s="55">
        <v>0</v>
      </c>
      <c r="N39" s="55">
        <v>24</v>
      </c>
      <c r="O39" s="55">
        <v>159</v>
      </c>
      <c r="P39" s="55">
        <v>20</v>
      </c>
      <c r="Q39" s="55">
        <v>1.8</v>
      </c>
    </row>
    <row r="40" spans="1:17" ht="15.75" customHeight="1" x14ac:dyDescent="0.25">
      <c r="A40" s="50">
        <v>588</v>
      </c>
      <c r="B40" s="180"/>
      <c r="C40" s="157" t="s">
        <v>39</v>
      </c>
      <c r="D40" s="157"/>
      <c r="E40" s="62">
        <v>200</v>
      </c>
      <c r="F40" s="52">
        <v>0.04</v>
      </c>
      <c r="G40" s="52">
        <v>0</v>
      </c>
      <c r="H40" s="52">
        <v>24.76</v>
      </c>
      <c r="I40" s="52">
        <v>94.2</v>
      </c>
      <c r="J40" s="52">
        <v>0.01</v>
      </c>
      <c r="K40" s="52">
        <v>1.08</v>
      </c>
      <c r="L40" s="52">
        <v>0</v>
      </c>
      <c r="M40" s="52">
        <v>0</v>
      </c>
      <c r="N40" s="52">
        <v>6.4</v>
      </c>
      <c r="O40" s="52">
        <v>3.6</v>
      </c>
      <c r="P40" s="52">
        <v>0</v>
      </c>
      <c r="Q40" s="52">
        <v>0.18</v>
      </c>
    </row>
    <row r="41" spans="1:17" ht="20.25" x14ac:dyDescent="0.25">
      <c r="A41" s="50"/>
      <c r="B41" s="180"/>
      <c r="C41" s="159" t="s">
        <v>31</v>
      </c>
      <c r="D41" s="159"/>
      <c r="E41" s="50">
        <v>60</v>
      </c>
      <c r="F41" s="50">
        <v>4.8600000000000003</v>
      </c>
      <c r="G41" s="50">
        <v>0.72</v>
      </c>
      <c r="H41" s="50">
        <v>27.96</v>
      </c>
      <c r="I41" s="50">
        <v>132</v>
      </c>
      <c r="J41" s="50">
        <v>1.95</v>
      </c>
      <c r="K41" s="50">
        <v>0</v>
      </c>
      <c r="L41" s="50">
        <v>1.2E-2</v>
      </c>
      <c r="M41" s="50"/>
      <c r="N41" s="50">
        <v>1.95</v>
      </c>
      <c r="O41" s="50"/>
      <c r="P41" s="50"/>
      <c r="Q41" s="50">
        <v>3.3000000000000002E-2</v>
      </c>
    </row>
    <row r="42" spans="1:17" ht="23.25" customHeight="1" x14ac:dyDescent="0.25">
      <c r="A42" s="50"/>
      <c r="B42" s="180"/>
      <c r="C42" s="160" t="s">
        <v>33</v>
      </c>
      <c r="D42" s="160"/>
      <c r="E42" s="90">
        <v>750</v>
      </c>
      <c r="F42" s="90">
        <f t="shared" ref="F42:Q42" si="3">SUM(F37:F41)</f>
        <v>19.399999999999999</v>
      </c>
      <c r="G42" s="90">
        <f t="shared" si="3"/>
        <v>29.759999999999998</v>
      </c>
      <c r="H42" s="90">
        <f t="shared" si="3"/>
        <v>129.75</v>
      </c>
      <c r="I42" s="90">
        <f t="shared" si="3"/>
        <v>781.90000000000009</v>
      </c>
      <c r="J42" s="58">
        <f t="shared" si="3"/>
        <v>2.34</v>
      </c>
      <c r="K42" s="58">
        <f t="shared" si="3"/>
        <v>53.08</v>
      </c>
      <c r="L42" s="58">
        <f t="shared" si="3"/>
        <v>42.012</v>
      </c>
      <c r="M42" s="58">
        <f t="shared" si="3"/>
        <v>0</v>
      </c>
      <c r="N42" s="58">
        <f t="shared" si="3"/>
        <v>63.830000000000005</v>
      </c>
      <c r="O42" s="58">
        <f t="shared" si="3"/>
        <v>321.88</v>
      </c>
      <c r="P42" s="58">
        <f t="shared" si="3"/>
        <v>78.650000000000006</v>
      </c>
      <c r="Q42" s="58">
        <f t="shared" si="3"/>
        <v>38.323</v>
      </c>
    </row>
    <row r="43" spans="1:17" ht="18.75" customHeight="1" x14ac:dyDescent="0.25">
      <c r="A43" s="50">
        <v>45</v>
      </c>
      <c r="B43" s="165" t="s">
        <v>50</v>
      </c>
      <c r="C43" s="162" t="s">
        <v>34</v>
      </c>
      <c r="D43" s="162"/>
      <c r="E43" s="62">
        <v>100</v>
      </c>
      <c r="F43" s="52">
        <v>1.36</v>
      </c>
      <c r="G43" s="52">
        <v>6.18</v>
      </c>
      <c r="H43" s="52">
        <v>8.44</v>
      </c>
      <c r="I43" s="52">
        <v>94.8</v>
      </c>
      <c r="J43" s="52">
        <v>0.06</v>
      </c>
      <c r="K43" s="52">
        <v>10.25</v>
      </c>
      <c r="L43" s="52">
        <v>0</v>
      </c>
      <c r="M43" s="52">
        <v>1.85</v>
      </c>
      <c r="N43" s="52">
        <v>23.2</v>
      </c>
      <c r="O43" s="52">
        <v>44.97</v>
      </c>
      <c r="P43" s="52">
        <v>20.75</v>
      </c>
      <c r="Q43" s="52">
        <v>0.85</v>
      </c>
    </row>
    <row r="44" spans="1:17" ht="41.25" customHeight="1" x14ac:dyDescent="0.25">
      <c r="A44" s="50">
        <v>209</v>
      </c>
      <c r="B44" s="165"/>
      <c r="C44" s="162" t="s">
        <v>95</v>
      </c>
      <c r="D44" s="162"/>
      <c r="E44" s="62">
        <v>250</v>
      </c>
      <c r="F44" s="52">
        <v>7.29</v>
      </c>
      <c r="G44" s="52">
        <v>5.7</v>
      </c>
      <c r="H44" s="52">
        <v>16.989999999999998</v>
      </c>
      <c r="I44" s="52">
        <v>148.5</v>
      </c>
      <c r="J44" s="52">
        <v>0.15</v>
      </c>
      <c r="K44" s="52">
        <v>12.34</v>
      </c>
      <c r="L44" s="52">
        <v>4.95</v>
      </c>
      <c r="M44" s="52">
        <v>0.15</v>
      </c>
      <c r="N44" s="52">
        <v>31.9</v>
      </c>
      <c r="O44" s="52">
        <v>129.96</v>
      </c>
      <c r="P44" s="52">
        <v>40.01</v>
      </c>
      <c r="Q44" s="52">
        <v>1.61</v>
      </c>
    </row>
    <row r="45" spans="1:17" ht="51.75" customHeight="1" x14ac:dyDescent="0.25">
      <c r="A45" s="50">
        <v>486</v>
      </c>
      <c r="B45" s="165"/>
      <c r="C45" s="157" t="s">
        <v>66</v>
      </c>
      <c r="D45" s="157"/>
      <c r="E45" s="56" t="s">
        <v>71</v>
      </c>
      <c r="F45" s="52">
        <v>18.03</v>
      </c>
      <c r="G45" s="52">
        <v>10.210000000000001</v>
      </c>
      <c r="H45" s="52">
        <v>8.49</v>
      </c>
      <c r="I45" s="52">
        <v>195</v>
      </c>
      <c r="J45" s="52">
        <v>0.13</v>
      </c>
      <c r="K45" s="52">
        <v>4.3600000000000003</v>
      </c>
      <c r="L45" s="52">
        <v>0.01</v>
      </c>
      <c r="M45" s="52">
        <v>0</v>
      </c>
      <c r="N45" s="52">
        <v>67.739999999999995</v>
      </c>
      <c r="O45" s="52">
        <v>310</v>
      </c>
      <c r="P45" s="52">
        <v>77.7</v>
      </c>
      <c r="Q45" s="52">
        <v>1.25</v>
      </c>
    </row>
    <row r="46" spans="1:17" ht="34.5" customHeight="1" x14ac:dyDescent="0.25">
      <c r="A46" s="50">
        <v>688</v>
      </c>
      <c r="B46" s="165"/>
      <c r="C46" s="162" t="s">
        <v>49</v>
      </c>
      <c r="D46" s="162"/>
      <c r="E46" s="62">
        <v>200</v>
      </c>
      <c r="F46" s="67">
        <v>7.36</v>
      </c>
      <c r="G46" s="67">
        <v>6.02</v>
      </c>
      <c r="H46" s="67">
        <v>35.26</v>
      </c>
      <c r="I46" s="67">
        <v>224.6</v>
      </c>
      <c r="J46" s="67">
        <v>0.08</v>
      </c>
      <c r="K46" s="67">
        <v>0</v>
      </c>
      <c r="L46" s="67">
        <v>28</v>
      </c>
      <c r="M46" s="52">
        <v>0</v>
      </c>
      <c r="N46" s="67">
        <v>6.48</v>
      </c>
      <c r="O46" s="67">
        <v>49.56</v>
      </c>
      <c r="P46" s="67">
        <v>28.16</v>
      </c>
      <c r="Q46" s="67">
        <v>1.48</v>
      </c>
    </row>
    <row r="47" spans="1:17" ht="26.25" customHeight="1" x14ac:dyDescent="0.25">
      <c r="A47" s="50">
        <v>943</v>
      </c>
      <c r="B47" s="165"/>
      <c r="C47" s="157" t="s">
        <v>30</v>
      </c>
      <c r="D47" s="157"/>
      <c r="E47" s="50">
        <v>200</v>
      </c>
      <c r="F47" s="50">
        <v>0.2</v>
      </c>
      <c r="G47" s="50">
        <v>0</v>
      </c>
      <c r="H47" s="50">
        <v>14</v>
      </c>
      <c r="I47" s="50">
        <v>28</v>
      </c>
      <c r="J47" s="50">
        <v>0</v>
      </c>
      <c r="K47" s="50">
        <v>0</v>
      </c>
      <c r="L47" s="50">
        <v>0</v>
      </c>
      <c r="M47" s="50">
        <v>0</v>
      </c>
      <c r="N47" s="50">
        <v>6</v>
      </c>
      <c r="O47" s="50">
        <v>0</v>
      </c>
      <c r="P47" s="50">
        <v>0</v>
      </c>
      <c r="Q47" s="50">
        <v>0.4</v>
      </c>
    </row>
    <row r="48" spans="1:17" ht="34.5" customHeight="1" x14ac:dyDescent="0.25">
      <c r="A48" s="54"/>
      <c r="B48" s="165"/>
      <c r="C48" s="159" t="s">
        <v>40</v>
      </c>
      <c r="D48" s="159"/>
      <c r="E48" s="63">
        <v>60</v>
      </c>
      <c r="F48" s="63">
        <v>3.6</v>
      </c>
      <c r="G48" s="63">
        <v>0.6</v>
      </c>
      <c r="H48" s="63">
        <v>26.7</v>
      </c>
      <c r="I48" s="63">
        <v>113.4</v>
      </c>
      <c r="J48" s="63">
        <v>0.16</v>
      </c>
      <c r="K48" s="63">
        <v>0</v>
      </c>
      <c r="L48" s="63">
        <v>0</v>
      </c>
      <c r="M48" s="63">
        <v>0</v>
      </c>
      <c r="N48" s="63">
        <v>0.1</v>
      </c>
      <c r="O48" s="63">
        <v>0</v>
      </c>
      <c r="P48" s="63">
        <v>0</v>
      </c>
      <c r="Q48" s="63">
        <v>0.03</v>
      </c>
    </row>
    <row r="49" spans="1:17" ht="24" customHeight="1" x14ac:dyDescent="0.25">
      <c r="A49" s="54"/>
      <c r="B49" s="66"/>
      <c r="C49" s="160" t="s">
        <v>41</v>
      </c>
      <c r="D49" s="160"/>
      <c r="E49" s="58">
        <v>885</v>
      </c>
      <c r="F49" s="64">
        <f t="shared" ref="F49:Q49" si="4">SUM(F43:F48)</f>
        <v>37.840000000000003</v>
      </c>
      <c r="G49" s="64">
        <f t="shared" si="4"/>
        <v>28.71</v>
      </c>
      <c r="H49" s="64">
        <f t="shared" si="4"/>
        <v>109.88000000000001</v>
      </c>
      <c r="I49" s="64">
        <f t="shared" si="4"/>
        <v>804.3</v>
      </c>
      <c r="J49" s="64">
        <f t="shared" si="4"/>
        <v>0.57999999999999996</v>
      </c>
      <c r="K49" s="64">
        <f t="shared" si="4"/>
        <v>26.95</v>
      </c>
      <c r="L49" s="64">
        <f t="shared" si="4"/>
        <v>32.96</v>
      </c>
      <c r="M49" s="64">
        <f t="shared" si="4"/>
        <v>2</v>
      </c>
      <c r="N49" s="64">
        <f t="shared" si="4"/>
        <v>135.41999999999999</v>
      </c>
      <c r="O49" s="64">
        <f t="shared" si="4"/>
        <v>534.49</v>
      </c>
      <c r="P49" s="64">
        <f t="shared" si="4"/>
        <v>166.62</v>
      </c>
      <c r="Q49" s="64">
        <f t="shared" si="4"/>
        <v>5.62</v>
      </c>
    </row>
    <row r="50" spans="1:17" ht="25.5" customHeight="1" x14ac:dyDescent="0.3">
      <c r="A50" s="65"/>
      <c r="B50" s="164" t="s">
        <v>96</v>
      </c>
      <c r="C50" s="164"/>
      <c r="D50" s="164"/>
      <c r="E50" s="164"/>
      <c r="F50" s="47">
        <f t="shared" ref="F50:Q50" si="5">F42+F49</f>
        <v>57.24</v>
      </c>
      <c r="G50" s="47">
        <f t="shared" si="5"/>
        <v>58.47</v>
      </c>
      <c r="H50" s="47">
        <f t="shared" si="5"/>
        <v>239.63</v>
      </c>
      <c r="I50" s="47">
        <f t="shared" si="5"/>
        <v>1586.2</v>
      </c>
      <c r="J50" s="47">
        <f t="shared" si="5"/>
        <v>2.92</v>
      </c>
      <c r="K50" s="47">
        <f t="shared" si="5"/>
        <v>80.03</v>
      </c>
      <c r="L50" s="47">
        <f t="shared" si="5"/>
        <v>74.972000000000008</v>
      </c>
      <c r="M50" s="47">
        <f t="shared" si="5"/>
        <v>2</v>
      </c>
      <c r="N50" s="47">
        <f t="shared" si="5"/>
        <v>199.25</v>
      </c>
      <c r="O50" s="47">
        <f t="shared" si="5"/>
        <v>856.37</v>
      </c>
      <c r="P50" s="47">
        <f t="shared" si="5"/>
        <v>245.27</v>
      </c>
      <c r="Q50" s="47">
        <f t="shared" si="5"/>
        <v>43.942999999999998</v>
      </c>
    </row>
  </sheetData>
  <mergeCells count="52">
    <mergeCell ref="B5:D5"/>
    <mergeCell ref="B31:F31"/>
    <mergeCell ref="C49:D49"/>
    <mergeCell ref="B50:E50"/>
    <mergeCell ref="B43:B48"/>
    <mergeCell ref="C43:D43"/>
    <mergeCell ref="C44:D44"/>
    <mergeCell ref="C45:D45"/>
    <mergeCell ref="C46:D46"/>
    <mergeCell ref="C47:D47"/>
    <mergeCell ref="C48:D48"/>
    <mergeCell ref="B37:B42"/>
    <mergeCell ref="C37:D37"/>
    <mergeCell ref="C38:D38"/>
    <mergeCell ref="C39:D39"/>
    <mergeCell ref="C40:D40"/>
    <mergeCell ref="C41:D41"/>
    <mergeCell ref="C42:D42"/>
    <mergeCell ref="F34:H34"/>
    <mergeCell ref="I34:I35"/>
    <mergeCell ref="J34:M34"/>
    <mergeCell ref="N34:Q34"/>
    <mergeCell ref="C36:D36"/>
    <mergeCell ref="B24:E24"/>
    <mergeCell ref="A34:A35"/>
    <mergeCell ref="B34:B35"/>
    <mergeCell ref="C34:D35"/>
    <mergeCell ref="E34:E35"/>
    <mergeCell ref="B17:B23"/>
    <mergeCell ref="C17:D17"/>
    <mergeCell ref="C18:D18"/>
    <mergeCell ref="C19:D19"/>
    <mergeCell ref="C20:D20"/>
    <mergeCell ref="C21:D21"/>
    <mergeCell ref="C22:D22"/>
    <mergeCell ref="C23:D23"/>
    <mergeCell ref="I8:I9"/>
    <mergeCell ref="J8:M8"/>
    <mergeCell ref="N8:Q8"/>
    <mergeCell ref="C10:D10"/>
    <mergeCell ref="B11:B16"/>
    <mergeCell ref="C11:D11"/>
    <mergeCell ref="C12:D12"/>
    <mergeCell ref="C13:D13"/>
    <mergeCell ref="C14:D14"/>
    <mergeCell ref="C15:D15"/>
    <mergeCell ref="C16:D16"/>
    <mergeCell ref="A8:A9"/>
    <mergeCell ref="B8:B9"/>
    <mergeCell ref="C8:D9"/>
    <mergeCell ref="E8:E9"/>
    <mergeCell ref="F8:H8"/>
  </mergeCells>
  <pageMargins left="0.70833333333333304" right="0.70833333333333304" top="0.74791666666666701" bottom="0.74791666666666701" header="0.51180555555555496" footer="0.51180555555555496"/>
  <pageSetup paperSize="9" scale="74" firstPageNumber="0" fitToHeight="0" orientation="landscape" horizontalDpi="4294967294" verticalDpi="4294967294" r:id="rId1"/>
  <rowBreaks count="1" manualBreakCount="1">
    <brk id="2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50"/>
  <sheetViews>
    <sheetView view="pageBreakPreview" topLeftCell="A10" zoomScaleNormal="100" workbookViewId="0">
      <selection activeCell="D3" sqref="D3"/>
    </sheetView>
  </sheetViews>
  <sheetFormatPr defaultRowHeight="15" x14ac:dyDescent="0.25"/>
  <cols>
    <col min="1" max="1" width="11.140625" customWidth="1"/>
    <col min="2" max="2" width="11.85546875" customWidth="1"/>
    <col min="3" max="3" width="8.7109375"/>
    <col min="4" max="4" width="27.140625" customWidth="1"/>
    <col min="5" max="8" width="8.85546875" bestFit="1" customWidth="1"/>
    <col min="9" max="9" width="9.85546875" bestFit="1" customWidth="1"/>
    <col min="10" max="14" width="8.85546875" bestFit="1" customWidth="1"/>
    <col min="15" max="15" width="9.85546875" bestFit="1" customWidth="1"/>
    <col min="16" max="17" width="8.85546875" bestFit="1" customWidth="1"/>
    <col min="18" max="1025" width="8.7109375"/>
  </cols>
  <sheetData>
    <row r="3" spans="1:17" s="29" customFormat="1" ht="15.75" x14ac:dyDescent="0.25">
      <c r="A3" s="31" t="s">
        <v>0</v>
      </c>
      <c r="B3" s="31" t="s">
        <v>72</v>
      </c>
      <c r="C3" s="31"/>
      <c r="F3" s="33"/>
      <c r="G3" s="33"/>
      <c r="H3" s="33"/>
      <c r="I3" s="33"/>
      <c r="J3" s="33"/>
    </row>
    <row r="4" spans="1:17" s="29" customFormat="1" ht="15.75" x14ac:dyDescent="0.25">
      <c r="A4" s="31" t="s">
        <v>2</v>
      </c>
      <c r="B4" s="31" t="s">
        <v>85</v>
      </c>
      <c r="C4" s="31"/>
      <c r="F4" s="33"/>
      <c r="G4" s="33"/>
      <c r="H4" s="33"/>
      <c r="I4" s="33"/>
      <c r="J4" s="33"/>
    </row>
    <row r="5" spans="1:17" ht="15.75" x14ac:dyDescent="0.25">
      <c r="A5" s="31" t="s">
        <v>4</v>
      </c>
      <c r="B5" s="130" t="s">
        <v>156</v>
      </c>
      <c r="C5" s="131"/>
      <c r="D5" s="131"/>
      <c r="F5" s="33"/>
      <c r="G5" s="33"/>
      <c r="H5" s="33"/>
      <c r="I5" s="33"/>
      <c r="J5" s="33"/>
    </row>
    <row r="6" spans="1:17" ht="15.75" x14ac:dyDescent="0.25">
      <c r="A6" s="31" t="s">
        <v>6</v>
      </c>
      <c r="B6" s="31" t="s">
        <v>132</v>
      </c>
      <c r="C6" s="31"/>
      <c r="F6" s="33"/>
      <c r="G6" s="33"/>
      <c r="H6" s="33"/>
      <c r="I6" s="33"/>
      <c r="J6" s="33"/>
    </row>
    <row r="7" spans="1:17" ht="11.25" customHeight="1" x14ac:dyDescent="0.25">
      <c r="F7" s="33"/>
      <c r="G7" s="33"/>
      <c r="H7" s="33"/>
      <c r="I7" s="33"/>
      <c r="J7" s="33"/>
    </row>
    <row r="8" spans="1:17" s="31" customFormat="1" ht="15.75" customHeight="1" x14ac:dyDescent="0.3">
      <c r="A8" s="151" t="s">
        <v>7</v>
      </c>
      <c r="B8" s="152" t="s">
        <v>8</v>
      </c>
      <c r="C8" s="151" t="s">
        <v>9</v>
      </c>
      <c r="D8" s="151"/>
      <c r="E8" s="151" t="s">
        <v>10</v>
      </c>
      <c r="F8" s="153" t="s">
        <v>11</v>
      </c>
      <c r="G8" s="153"/>
      <c r="H8" s="153"/>
      <c r="I8" s="151" t="s">
        <v>12</v>
      </c>
      <c r="J8" s="154" t="s">
        <v>13</v>
      </c>
      <c r="K8" s="154"/>
      <c r="L8" s="154"/>
      <c r="M8" s="154"/>
      <c r="N8" s="154" t="s">
        <v>14</v>
      </c>
      <c r="O8" s="154"/>
      <c r="P8" s="154"/>
      <c r="Q8" s="154"/>
    </row>
    <row r="9" spans="1:17" ht="62.25" customHeight="1" x14ac:dyDescent="0.35">
      <c r="A9" s="151"/>
      <c r="B9" s="152"/>
      <c r="C9" s="151"/>
      <c r="D9" s="151"/>
      <c r="E9" s="151"/>
      <c r="F9" s="48" t="s">
        <v>15</v>
      </c>
      <c r="G9" s="48" t="s">
        <v>16</v>
      </c>
      <c r="H9" s="48" t="s">
        <v>17</v>
      </c>
      <c r="I9" s="151"/>
      <c r="J9" s="71" t="s">
        <v>133</v>
      </c>
      <c r="K9" s="48" t="s">
        <v>19</v>
      </c>
      <c r="L9" s="48" t="s">
        <v>20</v>
      </c>
      <c r="M9" s="48" t="s">
        <v>21</v>
      </c>
      <c r="N9" s="48" t="s">
        <v>22</v>
      </c>
      <c r="O9" s="48" t="s">
        <v>23</v>
      </c>
      <c r="P9" s="48" t="s">
        <v>24</v>
      </c>
      <c r="Q9" s="48" t="s">
        <v>25</v>
      </c>
    </row>
    <row r="10" spans="1:17" s="29" customFormat="1" x14ac:dyDescent="0.25">
      <c r="A10" s="8"/>
      <c r="B10" s="8">
        <v>2</v>
      </c>
      <c r="C10" s="138">
        <v>3</v>
      </c>
      <c r="D10" s="138"/>
      <c r="E10" s="8">
        <v>4</v>
      </c>
      <c r="F10" s="35">
        <v>5</v>
      </c>
      <c r="G10" s="35">
        <v>6</v>
      </c>
      <c r="H10" s="35">
        <v>7</v>
      </c>
      <c r="I10" s="35">
        <v>8</v>
      </c>
      <c r="J10" s="35">
        <v>9</v>
      </c>
      <c r="K10" s="35">
        <v>10</v>
      </c>
      <c r="L10" s="35">
        <v>11</v>
      </c>
      <c r="M10" s="35">
        <v>12</v>
      </c>
      <c r="N10" s="35">
        <v>13</v>
      </c>
      <c r="O10" s="35">
        <v>14</v>
      </c>
      <c r="P10" s="35">
        <v>15</v>
      </c>
      <c r="Q10" s="35">
        <v>16</v>
      </c>
    </row>
    <row r="11" spans="1:17" ht="35.25" customHeight="1" x14ac:dyDescent="0.25">
      <c r="A11" s="50" t="s">
        <v>97</v>
      </c>
      <c r="B11" s="155" t="s">
        <v>26</v>
      </c>
      <c r="C11" s="156" t="s">
        <v>60</v>
      </c>
      <c r="D11" s="156"/>
      <c r="E11" s="51" t="s">
        <v>61</v>
      </c>
      <c r="F11" s="52">
        <v>10.52</v>
      </c>
      <c r="G11" s="52">
        <v>11.78</v>
      </c>
      <c r="H11" s="52">
        <v>13.75</v>
      </c>
      <c r="I11" s="52">
        <v>202.5</v>
      </c>
      <c r="J11" s="52">
        <v>7.0000000000000007E-2</v>
      </c>
      <c r="K11" s="52">
        <v>0.97</v>
      </c>
      <c r="L11" s="52">
        <v>47.91</v>
      </c>
      <c r="M11" s="52">
        <v>0</v>
      </c>
      <c r="N11" s="52">
        <v>34.020000000000003</v>
      </c>
      <c r="O11" s="52">
        <v>119.38</v>
      </c>
      <c r="P11" s="52">
        <v>25.85</v>
      </c>
      <c r="Q11" s="52">
        <v>1.07</v>
      </c>
    </row>
    <row r="12" spans="1:17" ht="24.75" customHeight="1" x14ac:dyDescent="0.25">
      <c r="A12" s="50">
        <v>694</v>
      </c>
      <c r="B12" s="155"/>
      <c r="C12" s="157" t="s">
        <v>98</v>
      </c>
      <c r="D12" s="157"/>
      <c r="E12" s="51">
        <v>150</v>
      </c>
      <c r="F12" s="55">
        <v>3.06</v>
      </c>
      <c r="G12" s="55">
        <v>4.8</v>
      </c>
      <c r="H12" s="55">
        <v>20.45</v>
      </c>
      <c r="I12" s="55">
        <v>137.25</v>
      </c>
      <c r="J12" s="55">
        <v>0.14000000000000001</v>
      </c>
      <c r="K12" s="55">
        <v>18.170000000000002</v>
      </c>
      <c r="L12" s="55">
        <v>25.5</v>
      </c>
      <c r="M12" s="55">
        <v>0.2</v>
      </c>
      <c r="N12" s="55">
        <v>36.979999999999997</v>
      </c>
      <c r="O12" s="55">
        <v>86.6</v>
      </c>
      <c r="P12" s="55">
        <v>27.75</v>
      </c>
      <c r="Q12" s="55">
        <v>1.01</v>
      </c>
    </row>
    <row r="13" spans="1:17" ht="36.75" customHeight="1" x14ac:dyDescent="0.25">
      <c r="A13" s="50">
        <v>17</v>
      </c>
      <c r="B13" s="155"/>
      <c r="C13" s="162" t="s">
        <v>74</v>
      </c>
      <c r="D13" s="162"/>
      <c r="E13" s="62">
        <v>100</v>
      </c>
      <c r="F13" s="52">
        <v>0.86</v>
      </c>
      <c r="G13" s="52">
        <v>5.1100000000000003</v>
      </c>
      <c r="H13" s="52">
        <v>2.61</v>
      </c>
      <c r="I13" s="52">
        <v>59.8</v>
      </c>
      <c r="J13" s="52">
        <v>0.02</v>
      </c>
      <c r="K13" s="52">
        <v>5.55</v>
      </c>
      <c r="L13" s="52">
        <v>0</v>
      </c>
      <c r="M13" s="52">
        <v>0</v>
      </c>
      <c r="N13" s="52">
        <v>23.28</v>
      </c>
      <c r="O13" s="52">
        <v>28.24</v>
      </c>
      <c r="P13" s="52">
        <v>13.44</v>
      </c>
      <c r="Q13" s="52">
        <v>0.61</v>
      </c>
    </row>
    <row r="14" spans="1:17" ht="19.5" customHeight="1" x14ac:dyDescent="0.25">
      <c r="A14" s="50">
        <v>959</v>
      </c>
      <c r="B14" s="155"/>
      <c r="C14" s="157" t="s">
        <v>68</v>
      </c>
      <c r="D14" s="157"/>
      <c r="E14" s="62">
        <v>200</v>
      </c>
      <c r="F14" s="52">
        <v>3.52</v>
      </c>
      <c r="G14" s="52">
        <v>3.72</v>
      </c>
      <c r="H14" s="52">
        <v>25.49</v>
      </c>
      <c r="I14" s="52">
        <v>145.19999999999999</v>
      </c>
      <c r="J14" s="52">
        <v>0.04</v>
      </c>
      <c r="K14" s="52">
        <v>1.3</v>
      </c>
      <c r="L14" s="52">
        <v>0.01</v>
      </c>
      <c r="M14" s="52">
        <v>0</v>
      </c>
      <c r="N14" s="52">
        <v>122</v>
      </c>
      <c r="O14" s="52">
        <v>90</v>
      </c>
      <c r="P14" s="52">
        <v>14</v>
      </c>
      <c r="Q14" s="52">
        <v>0.5</v>
      </c>
    </row>
    <row r="15" spans="1:17" ht="20.25" x14ac:dyDescent="0.25">
      <c r="A15" s="50"/>
      <c r="B15" s="155"/>
      <c r="C15" s="159" t="s">
        <v>31</v>
      </c>
      <c r="D15" s="159"/>
      <c r="E15" s="50">
        <v>60</v>
      </c>
      <c r="F15" s="50">
        <v>4.8600000000000003</v>
      </c>
      <c r="G15" s="50">
        <v>0.72</v>
      </c>
      <c r="H15" s="50">
        <v>27.96</v>
      </c>
      <c r="I15" s="50">
        <v>132</v>
      </c>
      <c r="J15" s="50">
        <v>1.95</v>
      </c>
      <c r="K15" s="50">
        <v>0</v>
      </c>
      <c r="L15" s="50">
        <v>1.2E-2</v>
      </c>
      <c r="M15" s="50"/>
      <c r="N15" s="50">
        <v>1.95</v>
      </c>
      <c r="O15" s="50"/>
      <c r="P15" s="50"/>
      <c r="Q15" s="50">
        <v>3.3000000000000002E-2</v>
      </c>
    </row>
    <row r="16" spans="1:17" ht="21.75" customHeight="1" x14ac:dyDescent="0.25">
      <c r="A16" s="50"/>
      <c r="B16" s="155"/>
      <c r="C16" s="160" t="s">
        <v>33</v>
      </c>
      <c r="D16" s="160"/>
      <c r="E16" s="58">
        <v>620</v>
      </c>
      <c r="F16" s="59">
        <f t="shared" ref="F16:Q16" si="0">SUM(F11:F15)</f>
        <v>22.82</v>
      </c>
      <c r="G16" s="59">
        <f t="shared" si="0"/>
        <v>26.129999999999995</v>
      </c>
      <c r="H16" s="59">
        <f t="shared" si="0"/>
        <v>90.259999999999991</v>
      </c>
      <c r="I16" s="59">
        <f t="shared" si="0"/>
        <v>676.75</v>
      </c>
      <c r="J16" s="59">
        <f t="shared" si="0"/>
        <v>2.2199999999999998</v>
      </c>
      <c r="K16" s="59">
        <f t="shared" si="0"/>
        <v>25.990000000000002</v>
      </c>
      <c r="L16" s="59">
        <f t="shared" si="0"/>
        <v>73.432000000000002</v>
      </c>
      <c r="M16" s="59">
        <f t="shared" si="0"/>
        <v>0.2</v>
      </c>
      <c r="N16" s="59">
        <f t="shared" si="0"/>
        <v>218.23</v>
      </c>
      <c r="O16" s="59">
        <f t="shared" si="0"/>
        <v>324.22000000000003</v>
      </c>
      <c r="P16" s="59">
        <f t="shared" si="0"/>
        <v>81.040000000000006</v>
      </c>
      <c r="Q16" s="59">
        <f t="shared" si="0"/>
        <v>3.2229999999999999</v>
      </c>
    </row>
    <row r="17" spans="1:17" ht="36" customHeight="1" x14ac:dyDescent="0.25">
      <c r="A17" s="50">
        <v>454</v>
      </c>
      <c r="B17" s="161" t="s">
        <v>50</v>
      </c>
      <c r="C17" s="157" t="s">
        <v>154</v>
      </c>
      <c r="D17" s="157"/>
      <c r="E17" s="50">
        <v>60</v>
      </c>
      <c r="F17" s="50">
        <v>3.5</v>
      </c>
      <c r="G17" s="50">
        <v>3.75</v>
      </c>
      <c r="H17" s="50">
        <v>34.770000000000003</v>
      </c>
      <c r="I17" s="50">
        <v>187</v>
      </c>
      <c r="J17" s="50">
        <v>0.05</v>
      </c>
      <c r="K17" s="50">
        <v>0.03</v>
      </c>
      <c r="L17" s="50">
        <v>28</v>
      </c>
      <c r="M17" s="50">
        <v>0.51</v>
      </c>
      <c r="N17" s="50">
        <v>12.4</v>
      </c>
      <c r="O17" s="50">
        <v>34.5</v>
      </c>
      <c r="P17" s="50">
        <v>13.2</v>
      </c>
      <c r="Q17" s="50">
        <v>0.87</v>
      </c>
    </row>
    <row r="18" spans="1:17" ht="25.5" customHeight="1" x14ac:dyDescent="0.25">
      <c r="A18" s="50">
        <v>206</v>
      </c>
      <c r="B18" s="161"/>
      <c r="C18" s="162" t="s">
        <v>75</v>
      </c>
      <c r="D18" s="162"/>
      <c r="E18" s="62">
        <v>200</v>
      </c>
      <c r="F18" s="52">
        <v>17.29</v>
      </c>
      <c r="G18" s="52">
        <v>12.62</v>
      </c>
      <c r="H18" s="52">
        <v>13.06</v>
      </c>
      <c r="I18" s="52">
        <v>234.8</v>
      </c>
      <c r="J18" s="52">
        <v>0.23</v>
      </c>
      <c r="K18" s="52">
        <v>4.6500000000000004</v>
      </c>
      <c r="L18" s="52">
        <v>0</v>
      </c>
      <c r="M18" s="52">
        <v>0.12</v>
      </c>
      <c r="N18" s="52">
        <v>45.36</v>
      </c>
      <c r="O18" s="52">
        <v>161.74</v>
      </c>
      <c r="P18" s="52">
        <v>51.3</v>
      </c>
      <c r="Q18" s="52">
        <v>2.42</v>
      </c>
    </row>
    <row r="19" spans="1:17" ht="25.5" customHeight="1" x14ac:dyDescent="0.25">
      <c r="A19" s="50">
        <v>608</v>
      </c>
      <c r="B19" s="161"/>
      <c r="C19" s="159" t="s">
        <v>82</v>
      </c>
      <c r="D19" s="159"/>
      <c r="E19" s="50">
        <v>80</v>
      </c>
      <c r="F19" s="50">
        <v>12.44</v>
      </c>
      <c r="G19" s="63">
        <v>9.24</v>
      </c>
      <c r="H19" s="63">
        <v>12.56</v>
      </c>
      <c r="I19" s="63">
        <v>183</v>
      </c>
      <c r="J19" s="63">
        <v>0.08</v>
      </c>
      <c r="K19" s="63">
        <v>0.12</v>
      </c>
      <c r="L19" s="63">
        <v>23</v>
      </c>
      <c r="M19" s="63">
        <v>0</v>
      </c>
      <c r="N19" s="63">
        <v>35</v>
      </c>
      <c r="O19" s="63">
        <v>133.1</v>
      </c>
      <c r="P19" s="63">
        <v>25.7</v>
      </c>
      <c r="Q19" s="63">
        <v>1.5</v>
      </c>
    </row>
    <row r="20" spans="1:17" ht="21" customHeight="1" x14ac:dyDescent="0.25">
      <c r="A20" s="50">
        <v>679</v>
      </c>
      <c r="B20" s="161"/>
      <c r="C20" s="163" t="s">
        <v>62</v>
      </c>
      <c r="D20" s="163"/>
      <c r="E20" s="62">
        <v>150</v>
      </c>
      <c r="F20" s="52">
        <v>7.46</v>
      </c>
      <c r="G20" s="52">
        <v>5.61</v>
      </c>
      <c r="H20" s="52">
        <v>35.840000000000003</v>
      </c>
      <c r="I20" s="52">
        <v>230.45</v>
      </c>
      <c r="J20" s="52">
        <v>0.18</v>
      </c>
      <c r="K20" s="52">
        <v>0</v>
      </c>
      <c r="L20" s="52">
        <v>0.02</v>
      </c>
      <c r="M20" s="52">
        <v>0.08</v>
      </c>
      <c r="N20" s="52">
        <v>12.98</v>
      </c>
      <c r="O20" s="52">
        <v>208.5</v>
      </c>
      <c r="P20" s="52">
        <v>67.5</v>
      </c>
      <c r="Q20" s="52">
        <v>3.95</v>
      </c>
    </row>
    <row r="21" spans="1:17" ht="18.75" customHeight="1" x14ac:dyDescent="0.25">
      <c r="A21" s="50">
        <v>137</v>
      </c>
      <c r="B21" s="161"/>
      <c r="C21" s="181" t="s">
        <v>89</v>
      </c>
      <c r="D21" s="181"/>
      <c r="E21" s="52">
        <v>200</v>
      </c>
      <c r="F21" s="52">
        <v>0.22</v>
      </c>
      <c r="G21" s="52">
        <v>0</v>
      </c>
      <c r="H21" s="52">
        <v>16.28</v>
      </c>
      <c r="I21" s="52">
        <v>63.8</v>
      </c>
      <c r="J21" s="52">
        <v>0</v>
      </c>
      <c r="K21" s="52">
        <v>1.6</v>
      </c>
      <c r="L21" s="52">
        <v>0</v>
      </c>
      <c r="M21" s="52">
        <v>0.01</v>
      </c>
      <c r="N21" s="52">
        <v>15.16</v>
      </c>
      <c r="O21" s="52">
        <v>0.77</v>
      </c>
      <c r="P21" s="52">
        <v>0</v>
      </c>
      <c r="Q21" s="52">
        <v>0.57999999999999996</v>
      </c>
    </row>
    <row r="22" spans="1:17" ht="20.25" x14ac:dyDescent="0.25">
      <c r="A22" s="54"/>
      <c r="B22" s="161"/>
      <c r="C22" s="159" t="s">
        <v>40</v>
      </c>
      <c r="D22" s="159"/>
      <c r="E22" s="63">
        <v>60</v>
      </c>
      <c r="F22" s="63">
        <v>3.6</v>
      </c>
      <c r="G22" s="63">
        <v>0.6</v>
      </c>
      <c r="H22" s="63">
        <v>26.7</v>
      </c>
      <c r="I22" s="63">
        <v>113.4</v>
      </c>
      <c r="J22" s="63">
        <v>0.16</v>
      </c>
      <c r="K22" s="63"/>
      <c r="L22" s="63"/>
      <c r="M22" s="63"/>
      <c r="N22" s="63">
        <v>0.1</v>
      </c>
      <c r="O22" s="63"/>
      <c r="P22" s="63"/>
      <c r="Q22" s="63">
        <v>0.03</v>
      </c>
    </row>
    <row r="23" spans="1:17" ht="23.25" customHeight="1" x14ac:dyDescent="0.25">
      <c r="A23" s="54"/>
      <c r="B23" s="161"/>
      <c r="C23" s="160" t="s">
        <v>41</v>
      </c>
      <c r="D23" s="160"/>
      <c r="E23" s="58">
        <v>750</v>
      </c>
      <c r="F23" s="64">
        <f t="shared" ref="F23:Q23" si="1">SUM(F17:F22)</f>
        <v>44.51</v>
      </c>
      <c r="G23" s="64">
        <f t="shared" si="1"/>
        <v>31.82</v>
      </c>
      <c r="H23" s="64">
        <f t="shared" si="1"/>
        <v>139.21</v>
      </c>
      <c r="I23" s="64">
        <f t="shared" si="1"/>
        <v>1012.4499999999999</v>
      </c>
      <c r="J23" s="64">
        <f t="shared" si="1"/>
        <v>0.70000000000000007</v>
      </c>
      <c r="K23" s="64">
        <f t="shared" si="1"/>
        <v>6.4</v>
      </c>
      <c r="L23" s="64">
        <f t="shared" si="1"/>
        <v>51.02</v>
      </c>
      <c r="M23" s="64">
        <f t="shared" si="1"/>
        <v>0.72</v>
      </c>
      <c r="N23" s="64">
        <f t="shared" si="1"/>
        <v>120.99999999999999</v>
      </c>
      <c r="O23" s="64">
        <f t="shared" si="1"/>
        <v>538.61</v>
      </c>
      <c r="P23" s="64">
        <f t="shared" si="1"/>
        <v>157.69999999999999</v>
      </c>
      <c r="Q23" s="64">
        <f t="shared" si="1"/>
        <v>9.35</v>
      </c>
    </row>
    <row r="24" spans="1:17" ht="21.75" customHeight="1" x14ac:dyDescent="0.3">
      <c r="A24" s="65"/>
      <c r="B24" s="164" t="s">
        <v>99</v>
      </c>
      <c r="C24" s="164"/>
      <c r="D24" s="164"/>
      <c r="E24" s="164"/>
      <c r="F24" s="47">
        <f t="shared" ref="F24:Q24" si="2">F16+F23</f>
        <v>67.33</v>
      </c>
      <c r="G24" s="47">
        <f t="shared" si="2"/>
        <v>57.949999999999996</v>
      </c>
      <c r="H24" s="47">
        <f t="shared" si="2"/>
        <v>229.47</v>
      </c>
      <c r="I24" s="47">
        <f t="shared" si="2"/>
        <v>1689.1999999999998</v>
      </c>
      <c r="J24" s="47">
        <f t="shared" si="2"/>
        <v>2.92</v>
      </c>
      <c r="K24" s="47">
        <f t="shared" si="2"/>
        <v>32.39</v>
      </c>
      <c r="L24" s="47">
        <f t="shared" si="2"/>
        <v>124.452</v>
      </c>
      <c r="M24" s="47">
        <f t="shared" si="2"/>
        <v>0.91999999999999993</v>
      </c>
      <c r="N24" s="47">
        <f t="shared" si="2"/>
        <v>339.22999999999996</v>
      </c>
      <c r="O24" s="47">
        <f t="shared" si="2"/>
        <v>862.83</v>
      </c>
      <c r="P24" s="47">
        <f t="shared" si="2"/>
        <v>238.74</v>
      </c>
      <c r="Q24" s="47">
        <f t="shared" si="2"/>
        <v>12.573</v>
      </c>
    </row>
    <row r="25" spans="1:17" s="30" customFormat="1" x14ac:dyDescent="0.25"/>
    <row r="26" spans="1:17" s="30" customFormat="1" x14ac:dyDescent="0.25"/>
    <row r="27" spans="1:17" s="30" customFormat="1" x14ac:dyDescent="0.25"/>
    <row r="28" spans="1:17" s="30" customFormat="1" x14ac:dyDescent="0.25"/>
    <row r="29" spans="1:17" s="31" customFormat="1" ht="15.75" x14ac:dyDescent="0.25">
      <c r="A29" s="31" t="s">
        <v>0</v>
      </c>
      <c r="B29" s="31" t="s">
        <v>72</v>
      </c>
      <c r="F29" s="32"/>
      <c r="G29" s="32"/>
      <c r="H29" s="32"/>
      <c r="I29" s="32"/>
      <c r="J29" s="32"/>
    </row>
    <row r="30" spans="1:17" s="31" customFormat="1" ht="15.75" x14ac:dyDescent="0.25">
      <c r="A30" s="31" t="s">
        <v>2</v>
      </c>
      <c r="B30" s="31" t="s">
        <v>85</v>
      </c>
      <c r="F30" s="32"/>
      <c r="G30" s="32"/>
      <c r="H30" s="32"/>
      <c r="I30" s="32"/>
      <c r="J30" s="32"/>
    </row>
    <row r="31" spans="1:17" ht="15.75" x14ac:dyDescent="0.25">
      <c r="A31" s="31" t="s">
        <v>4</v>
      </c>
      <c r="B31" s="130" t="s">
        <v>153</v>
      </c>
      <c r="C31" s="131"/>
      <c r="D31" s="131"/>
      <c r="F31" s="32"/>
      <c r="G31" s="32"/>
      <c r="H31" s="32"/>
      <c r="I31" s="32"/>
      <c r="J31" s="32"/>
    </row>
    <row r="32" spans="1:17" ht="15.75" x14ac:dyDescent="0.25">
      <c r="A32" s="31" t="s">
        <v>6</v>
      </c>
      <c r="B32" s="31" t="s">
        <v>134</v>
      </c>
      <c r="F32" s="32"/>
      <c r="G32" s="32"/>
      <c r="H32" s="32"/>
      <c r="I32" s="32"/>
      <c r="J32" s="32"/>
    </row>
    <row r="33" spans="1:17" s="29" customFormat="1" x14ac:dyDescent="0.25">
      <c r="F33" s="33"/>
      <c r="G33" s="33"/>
      <c r="H33" s="33"/>
      <c r="I33" s="33"/>
      <c r="J33" s="33"/>
    </row>
    <row r="34" spans="1:17" s="31" customFormat="1" ht="15.75" customHeight="1" x14ac:dyDescent="0.3">
      <c r="A34" s="151" t="s">
        <v>7</v>
      </c>
      <c r="B34" s="152" t="s">
        <v>8</v>
      </c>
      <c r="C34" s="151" t="s">
        <v>9</v>
      </c>
      <c r="D34" s="151"/>
      <c r="E34" s="151" t="s">
        <v>10</v>
      </c>
      <c r="F34" s="153" t="s">
        <v>11</v>
      </c>
      <c r="G34" s="153"/>
      <c r="H34" s="153"/>
      <c r="I34" s="151" t="s">
        <v>12</v>
      </c>
      <c r="J34" s="154" t="s">
        <v>13</v>
      </c>
      <c r="K34" s="154"/>
      <c r="L34" s="154"/>
      <c r="M34" s="154"/>
      <c r="N34" s="154" t="s">
        <v>14</v>
      </c>
      <c r="O34" s="154"/>
      <c r="P34" s="154"/>
      <c r="Q34" s="154"/>
    </row>
    <row r="35" spans="1:17" ht="20.25" x14ac:dyDescent="0.35">
      <c r="A35" s="151"/>
      <c r="B35" s="152"/>
      <c r="C35" s="151"/>
      <c r="D35" s="151"/>
      <c r="E35" s="151"/>
      <c r="F35" s="48" t="s">
        <v>15</v>
      </c>
      <c r="G35" s="48" t="s">
        <v>16</v>
      </c>
      <c r="H35" s="48" t="s">
        <v>17</v>
      </c>
      <c r="I35" s="151"/>
      <c r="J35" s="71" t="s">
        <v>133</v>
      </c>
      <c r="K35" s="48" t="s">
        <v>19</v>
      </c>
      <c r="L35" s="48" t="s">
        <v>20</v>
      </c>
      <c r="M35" s="48" t="s">
        <v>21</v>
      </c>
      <c r="N35" s="48" t="s">
        <v>22</v>
      </c>
      <c r="O35" s="48" t="s">
        <v>23</v>
      </c>
      <c r="P35" s="48" t="s">
        <v>24</v>
      </c>
      <c r="Q35" s="48" t="s">
        <v>25</v>
      </c>
    </row>
    <row r="36" spans="1:17" s="30" customFormat="1" x14ac:dyDescent="0.25">
      <c r="A36" s="29"/>
      <c r="B36" s="8">
        <v>2</v>
      </c>
      <c r="C36" s="138">
        <v>3</v>
      </c>
      <c r="D36" s="138"/>
      <c r="E36" s="8">
        <v>4</v>
      </c>
      <c r="F36" s="35">
        <v>5</v>
      </c>
      <c r="G36" s="35">
        <v>6</v>
      </c>
      <c r="H36" s="35">
        <v>7</v>
      </c>
      <c r="I36" s="35">
        <v>8</v>
      </c>
      <c r="J36" s="35">
        <v>9</v>
      </c>
      <c r="K36" s="35">
        <v>10</v>
      </c>
      <c r="L36" s="35">
        <v>11</v>
      </c>
      <c r="M36" s="35">
        <v>12</v>
      </c>
      <c r="N36" s="35">
        <v>13</v>
      </c>
      <c r="O36" s="35">
        <v>14</v>
      </c>
      <c r="P36" s="35">
        <v>15</v>
      </c>
      <c r="Q36" s="35">
        <v>16</v>
      </c>
    </row>
    <row r="37" spans="1:17" ht="39.75" customHeight="1" x14ac:dyDescent="0.25">
      <c r="A37" s="50" t="s">
        <v>97</v>
      </c>
      <c r="B37" s="155" t="s">
        <v>26</v>
      </c>
      <c r="C37" s="156" t="s">
        <v>60</v>
      </c>
      <c r="D37" s="156"/>
      <c r="E37" s="51" t="s">
        <v>70</v>
      </c>
      <c r="F37" s="55">
        <v>13.98</v>
      </c>
      <c r="G37" s="55">
        <v>15.67</v>
      </c>
      <c r="H37" s="55">
        <v>18.29</v>
      </c>
      <c r="I37" s="55">
        <v>269.33</v>
      </c>
      <c r="J37" s="55">
        <v>0.09</v>
      </c>
      <c r="K37" s="55">
        <v>1.29</v>
      </c>
      <c r="L37" s="55">
        <v>63.72</v>
      </c>
      <c r="M37" s="55">
        <v>0</v>
      </c>
      <c r="N37" s="55">
        <v>45.25</v>
      </c>
      <c r="O37" s="55">
        <v>158.78</v>
      </c>
      <c r="P37" s="55">
        <v>34.380000000000003</v>
      </c>
      <c r="Q37" s="55">
        <v>1.42</v>
      </c>
    </row>
    <row r="38" spans="1:17" ht="24.75" customHeight="1" x14ac:dyDescent="0.25">
      <c r="A38" s="50">
        <v>694</v>
      </c>
      <c r="B38" s="155"/>
      <c r="C38" s="157" t="s">
        <v>98</v>
      </c>
      <c r="D38" s="157"/>
      <c r="E38" s="51">
        <v>180</v>
      </c>
      <c r="F38" s="55">
        <v>3.67</v>
      </c>
      <c r="G38" s="55">
        <v>5.76</v>
      </c>
      <c r="H38" s="55">
        <v>24.53</v>
      </c>
      <c r="I38" s="55">
        <v>164.7</v>
      </c>
      <c r="J38" s="55">
        <v>0.16</v>
      </c>
      <c r="K38" s="55">
        <v>21.8</v>
      </c>
      <c r="L38" s="55">
        <v>30.6</v>
      </c>
      <c r="M38" s="55">
        <v>0.23</v>
      </c>
      <c r="N38" s="55">
        <v>44.37</v>
      </c>
      <c r="O38" s="55">
        <v>103.91</v>
      </c>
      <c r="P38" s="55">
        <v>33.299999999999997</v>
      </c>
      <c r="Q38" s="55">
        <v>1.21</v>
      </c>
    </row>
    <row r="39" spans="1:17" ht="33.75" customHeight="1" x14ac:dyDescent="0.25">
      <c r="A39" s="50">
        <v>17</v>
      </c>
      <c r="B39" s="155"/>
      <c r="C39" s="162" t="s">
        <v>74</v>
      </c>
      <c r="D39" s="162"/>
      <c r="E39" s="62">
        <v>100</v>
      </c>
      <c r="F39" s="52">
        <v>0.86</v>
      </c>
      <c r="G39" s="52">
        <v>5.1100000000000003</v>
      </c>
      <c r="H39" s="52">
        <v>2.61</v>
      </c>
      <c r="I39" s="52">
        <v>59.8</v>
      </c>
      <c r="J39" s="52">
        <v>0.02</v>
      </c>
      <c r="K39" s="52">
        <v>5.55</v>
      </c>
      <c r="L39" s="52">
        <v>0</v>
      </c>
      <c r="M39" s="52">
        <v>0</v>
      </c>
      <c r="N39" s="52">
        <v>23.28</v>
      </c>
      <c r="O39" s="52">
        <v>28.24</v>
      </c>
      <c r="P39" s="52">
        <v>13.44</v>
      </c>
      <c r="Q39" s="52">
        <v>0.61</v>
      </c>
    </row>
    <row r="40" spans="1:17" ht="21.75" customHeight="1" x14ac:dyDescent="0.25">
      <c r="A40" s="50">
        <v>959</v>
      </c>
      <c r="B40" s="155"/>
      <c r="C40" s="157" t="s">
        <v>68</v>
      </c>
      <c r="D40" s="157"/>
      <c r="E40" s="62">
        <v>200</v>
      </c>
      <c r="F40" s="52">
        <v>3.52</v>
      </c>
      <c r="G40" s="52">
        <v>3.72</v>
      </c>
      <c r="H40" s="52">
        <v>25.49</v>
      </c>
      <c r="I40" s="52">
        <v>145.19999999999999</v>
      </c>
      <c r="J40" s="52">
        <v>0.04</v>
      </c>
      <c r="K40" s="52">
        <v>1.3</v>
      </c>
      <c r="L40" s="52">
        <v>0.01</v>
      </c>
      <c r="M40" s="52">
        <v>0</v>
      </c>
      <c r="N40" s="52">
        <v>122</v>
      </c>
      <c r="O40" s="52">
        <v>90</v>
      </c>
      <c r="P40" s="52">
        <v>14</v>
      </c>
      <c r="Q40" s="52">
        <v>0.5</v>
      </c>
    </row>
    <row r="41" spans="1:17" ht="20.25" x14ac:dyDescent="0.25">
      <c r="A41" s="50"/>
      <c r="B41" s="155"/>
      <c r="C41" s="159" t="s">
        <v>31</v>
      </c>
      <c r="D41" s="159"/>
      <c r="E41" s="50">
        <v>60</v>
      </c>
      <c r="F41" s="50">
        <v>4.8600000000000003</v>
      </c>
      <c r="G41" s="50">
        <v>0.72</v>
      </c>
      <c r="H41" s="50">
        <v>27.96</v>
      </c>
      <c r="I41" s="50">
        <v>132</v>
      </c>
      <c r="J41" s="50">
        <v>1.95</v>
      </c>
      <c r="K41" s="50">
        <v>0</v>
      </c>
      <c r="L41" s="50">
        <v>1.2E-2</v>
      </c>
      <c r="M41" s="50"/>
      <c r="N41" s="50">
        <v>1.95</v>
      </c>
      <c r="O41" s="50"/>
      <c r="P41" s="50"/>
      <c r="Q41" s="50">
        <v>3.3000000000000002E-2</v>
      </c>
    </row>
    <row r="42" spans="1:17" ht="23.25" customHeight="1" x14ac:dyDescent="0.25">
      <c r="A42" s="50"/>
      <c r="B42" s="155"/>
      <c r="C42" s="160" t="s">
        <v>33</v>
      </c>
      <c r="D42" s="160"/>
      <c r="E42" s="58">
        <v>700</v>
      </c>
      <c r="F42" s="58">
        <f t="shared" ref="F42:Q42" si="3">SUM(F37:F41)</f>
        <v>26.889999999999997</v>
      </c>
      <c r="G42" s="58">
        <f t="shared" si="3"/>
        <v>30.979999999999997</v>
      </c>
      <c r="H42" s="58">
        <f t="shared" si="3"/>
        <v>98.88</v>
      </c>
      <c r="I42" s="58">
        <f t="shared" si="3"/>
        <v>771.03</v>
      </c>
      <c r="J42" s="58">
        <f t="shared" si="3"/>
        <v>2.2599999999999998</v>
      </c>
      <c r="K42" s="58">
        <f t="shared" si="3"/>
        <v>29.94</v>
      </c>
      <c r="L42" s="58">
        <f t="shared" si="3"/>
        <v>94.341999999999999</v>
      </c>
      <c r="M42" s="58">
        <f t="shared" si="3"/>
        <v>0.23</v>
      </c>
      <c r="N42" s="58">
        <f t="shared" si="3"/>
        <v>236.85</v>
      </c>
      <c r="O42" s="58">
        <f t="shared" si="3"/>
        <v>380.93</v>
      </c>
      <c r="P42" s="58">
        <f t="shared" si="3"/>
        <v>95.12</v>
      </c>
      <c r="Q42" s="58">
        <f t="shared" si="3"/>
        <v>3.7729999999999997</v>
      </c>
    </row>
    <row r="43" spans="1:17" ht="35.25" customHeight="1" x14ac:dyDescent="0.25">
      <c r="A43" s="50">
        <v>456</v>
      </c>
      <c r="B43" s="165" t="s">
        <v>50</v>
      </c>
      <c r="C43" s="157" t="s">
        <v>155</v>
      </c>
      <c r="D43" s="157"/>
      <c r="E43" s="50">
        <v>60</v>
      </c>
      <c r="F43" s="50">
        <v>3.5</v>
      </c>
      <c r="G43" s="50">
        <v>3.75</v>
      </c>
      <c r="H43" s="50">
        <v>34.770000000000003</v>
      </c>
      <c r="I43" s="50">
        <v>187</v>
      </c>
      <c r="J43" s="50">
        <v>0.05</v>
      </c>
      <c r="K43" s="50">
        <v>0.03</v>
      </c>
      <c r="L43" s="50">
        <v>28</v>
      </c>
      <c r="M43" s="50">
        <v>0.51</v>
      </c>
      <c r="N43" s="50">
        <v>12.4</v>
      </c>
      <c r="O43" s="50">
        <v>34.5</v>
      </c>
      <c r="P43" s="50">
        <v>13.2</v>
      </c>
      <c r="Q43" s="50">
        <v>0.87</v>
      </c>
    </row>
    <row r="44" spans="1:17" ht="24.75" customHeight="1" x14ac:dyDescent="0.25">
      <c r="A44" s="50">
        <v>206</v>
      </c>
      <c r="B44" s="165"/>
      <c r="C44" s="162" t="s">
        <v>75</v>
      </c>
      <c r="D44" s="162"/>
      <c r="E44" s="62">
        <v>250</v>
      </c>
      <c r="F44" s="52">
        <v>18.39</v>
      </c>
      <c r="G44" s="52">
        <v>13.68</v>
      </c>
      <c r="H44" s="52">
        <v>16.329999999999998</v>
      </c>
      <c r="I44" s="52">
        <v>261.75</v>
      </c>
      <c r="J44" s="52">
        <v>0.28000000000000003</v>
      </c>
      <c r="K44" s="52">
        <v>5.81</v>
      </c>
      <c r="L44" s="52">
        <v>0</v>
      </c>
      <c r="M44" s="52">
        <v>0.15</v>
      </c>
      <c r="N44" s="52">
        <v>53.08</v>
      </c>
      <c r="O44" s="52">
        <v>179.18</v>
      </c>
      <c r="P44" s="52">
        <v>51.3</v>
      </c>
      <c r="Q44" s="52">
        <v>2.83</v>
      </c>
    </row>
    <row r="45" spans="1:17" ht="24.75" customHeight="1" x14ac:dyDescent="0.25">
      <c r="A45" s="50">
        <v>608</v>
      </c>
      <c r="B45" s="165"/>
      <c r="C45" s="159" t="s">
        <v>82</v>
      </c>
      <c r="D45" s="159"/>
      <c r="E45" s="50">
        <v>100</v>
      </c>
      <c r="F45" s="63">
        <v>15.55</v>
      </c>
      <c r="G45" s="63">
        <v>11.55</v>
      </c>
      <c r="H45" s="63">
        <v>15.7</v>
      </c>
      <c r="I45" s="63">
        <v>228.75</v>
      </c>
      <c r="J45" s="63">
        <v>0.1</v>
      </c>
      <c r="K45" s="63">
        <v>0.15</v>
      </c>
      <c r="L45" s="63">
        <v>28.75</v>
      </c>
      <c r="M45" s="63">
        <v>0</v>
      </c>
      <c r="N45" s="63">
        <v>43.75</v>
      </c>
      <c r="O45" s="63">
        <v>166.38</v>
      </c>
      <c r="P45" s="63">
        <v>32.130000000000003</v>
      </c>
      <c r="Q45" s="63">
        <v>1.8</v>
      </c>
    </row>
    <row r="46" spans="1:17" ht="21" customHeight="1" x14ac:dyDescent="0.25">
      <c r="A46" s="50">
        <v>679</v>
      </c>
      <c r="B46" s="165"/>
      <c r="C46" s="163" t="s">
        <v>62</v>
      </c>
      <c r="D46" s="163"/>
      <c r="E46" s="62">
        <v>150</v>
      </c>
      <c r="F46" s="52">
        <v>7.46</v>
      </c>
      <c r="G46" s="52">
        <v>5.61</v>
      </c>
      <c r="H46" s="52">
        <v>35.840000000000003</v>
      </c>
      <c r="I46" s="52">
        <v>230.45</v>
      </c>
      <c r="J46" s="52">
        <v>0.18</v>
      </c>
      <c r="K46" s="52">
        <v>0</v>
      </c>
      <c r="L46" s="52">
        <v>0.02</v>
      </c>
      <c r="M46" s="52">
        <v>0.08</v>
      </c>
      <c r="N46" s="52">
        <v>12.98</v>
      </c>
      <c r="O46" s="52">
        <v>208.5</v>
      </c>
      <c r="P46" s="52">
        <v>67.5</v>
      </c>
      <c r="Q46" s="52">
        <v>3.95</v>
      </c>
    </row>
    <row r="47" spans="1:17" ht="20.25" customHeight="1" x14ac:dyDescent="0.25">
      <c r="A47" s="50">
        <v>137</v>
      </c>
      <c r="B47" s="165"/>
      <c r="C47" s="181" t="s">
        <v>89</v>
      </c>
      <c r="D47" s="181"/>
      <c r="E47" s="52">
        <v>200</v>
      </c>
      <c r="F47" s="52">
        <v>0.22</v>
      </c>
      <c r="G47" s="52">
        <v>0</v>
      </c>
      <c r="H47" s="52">
        <v>16.28</v>
      </c>
      <c r="I47" s="52">
        <v>63.8</v>
      </c>
      <c r="J47" s="52">
        <v>0</v>
      </c>
      <c r="K47" s="52">
        <v>1.6</v>
      </c>
      <c r="L47" s="52">
        <v>0</v>
      </c>
      <c r="M47" s="52">
        <v>0.01</v>
      </c>
      <c r="N47" s="52">
        <v>15.16</v>
      </c>
      <c r="O47" s="52">
        <v>0.77</v>
      </c>
      <c r="P47" s="52">
        <v>0</v>
      </c>
      <c r="Q47" s="52">
        <v>0.57999999999999996</v>
      </c>
    </row>
    <row r="48" spans="1:17" ht="20.25" x14ac:dyDescent="0.25">
      <c r="A48" s="54"/>
      <c r="B48" s="165"/>
      <c r="C48" s="159" t="s">
        <v>40</v>
      </c>
      <c r="D48" s="159"/>
      <c r="E48" s="63">
        <v>60</v>
      </c>
      <c r="F48" s="63">
        <v>3.6</v>
      </c>
      <c r="G48" s="63">
        <v>0.6</v>
      </c>
      <c r="H48" s="63">
        <v>26.7</v>
      </c>
      <c r="I48" s="63">
        <v>113.4</v>
      </c>
      <c r="J48" s="63">
        <v>0.16</v>
      </c>
      <c r="K48" s="63"/>
      <c r="L48" s="63"/>
      <c r="M48" s="63"/>
      <c r="N48" s="63">
        <v>0.1</v>
      </c>
      <c r="O48" s="63"/>
      <c r="P48" s="63"/>
      <c r="Q48" s="63">
        <v>0.03</v>
      </c>
    </row>
    <row r="49" spans="1:17" ht="24" customHeight="1" x14ac:dyDescent="0.25">
      <c r="A49" s="54"/>
      <c r="B49" s="66"/>
      <c r="C49" s="160" t="s">
        <v>41</v>
      </c>
      <c r="D49" s="160"/>
      <c r="E49" s="58">
        <v>890</v>
      </c>
      <c r="F49" s="64">
        <f t="shared" ref="F49:Q49" si="4">SUM(F43:F48)</f>
        <v>48.72</v>
      </c>
      <c r="G49" s="64">
        <f t="shared" si="4"/>
        <v>35.190000000000005</v>
      </c>
      <c r="H49" s="64">
        <f t="shared" si="4"/>
        <v>145.62</v>
      </c>
      <c r="I49" s="64">
        <f t="shared" si="4"/>
        <v>1085.1500000000001</v>
      </c>
      <c r="J49" s="64">
        <f t="shared" si="4"/>
        <v>0.77000000000000013</v>
      </c>
      <c r="K49" s="64">
        <f t="shared" si="4"/>
        <v>7.59</v>
      </c>
      <c r="L49" s="64">
        <f t="shared" si="4"/>
        <v>56.77</v>
      </c>
      <c r="M49" s="64">
        <f t="shared" si="4"/>
        <v>0.75</v>
      </c>
      <c r="N49" s="64">
        <f t="shared" si="4"/>
        <v>137.47</v>
      </c>
      <c r="O49" s="64">
        <f t="shared" si="4"/>
        <v>589.32999999999993</v>
      </c>
      <c r="P49" s="64">
        <f t="shared" si="4"/>
        <v>164.13</v>
      </c>
      <c r="Q49" s="64">
        <f t="shared" si="4"/>
        <v>10.059999999999999</v>
      </c>
    </row>
    <row r="50" spans="1:17" ht="25.5" customHeight="1" x14ac:dyDescent="0.3">
      <c r="A50" s="65"/>
      <c r="B50" s="164" t="s">
        <v>100</v>
      </c>
      <c r="C50" s="164"/>
      <c r="D50" s="164"/>
      <c r="E50" s="164"/>
      <c r="F50" s="47">
        <f t="shared" ref="F50:Q50" si="5">F42+F49</f>
        <v>75.61</v>
      </c>
      <c r="G50" s="47">
        <f t="shared" si="5"/>
        <v>66.17</v>
      </c>
      <c r="H50" s="47">
        <f t="shared" si="5"/>
        <v>244.5</v>
      </c>
      <c r="I50" s="47">
        <f t="shared" si="5"/>
        <v>1856.18</v>
      </c>
      <c r="J50" s="47">
        <f t="shared" si="5"/>
        <v>3.03</v>
      </c>
      <c r="K50" s="47">
        <f t="shared" si="5"/>
        <v>37.53</v>
      </c>
      <c r="L50" s="47">
        <f t="shared" si="5"/>
        <v>151.11199999999999</v>
      </c>
      <c r="M50" s="47">
        <f t="shared" si="5"/>
        <v>0.98</v>
      </c>
      <c r="N50" s="47">
        <f t="shared" si="5"/>
        <v>374.32</v>
      </c>
      <c r="O50" s="47">
        <f t="shared" si="5"/>
        <v>970.26</v>
      </c>
      <c r="P50" s="47">
        <f t="shared" si="5"/>
        <v>259.25</v>
      </c>
      <c r="Q50" s="47">
        <f t="shared" si="5"/>
        <v>13.832999999999998</v>
      </c>
    </row>
  </sheetData>
  <mergeCells count="52">
    <mergeCell ref="B5:D5"/>
    <mergeCell ref="C49:D49"/>
    <mergeCell ref="B50:E50"/>
    <mergeCell ref="B43:B48"/>
    <mergeCell ref="C43:D43"/>
    <mergeCell ref="C44:D44"/>
    <mergeCell ref="C45:D45"/>
    <mergeCell ref="C46:D46"/>
    <mergeCell ref="C47:D47"/>
    <mergeCell ref="C48:D48"/>
    <mergeCell ref="B37:B42"/>
    <mergeCell ref="C37:D37"/>
    <mergeCell ref="C38:D38"/>
    <mergeCell ref="C39:D39"/>
    <mergeCell ref="C40:D40"/>
    <mergeCell ref="C41:D41"/>
    <mergeCell ref="C42:D42"/>
    <mergeCell ref="F34:H34"/>
    <mergeCell ref="I34:I35"/>
    <mergeCell ref="J34:M34"/>
    <mergeCell ref="N34:Q34"/>
    <mergeCell ref="C36:D36"/>
    <mergeCell ref="B24:E24"/>
    <mergeCell ref="A34:A35"/>
    <mergeCell ref="B34:B35"/>
    <mergeCell ref="C34:D35"/>
    <mergeCell ref="E34:E35"/>
    <mergeCell ref="B31:D31"/>
    <mergeCell ref="B17:B23"/>
    <mergeCell ref="C17:D17"/>
    <mergeCell ref="C18:D18"/>
    <mergeCell ref="C19:D19"/>
    <mergeCell ref="C20:D20"/>
    <mergeCell ref="C21:D21"/>
    <mergeCell ref="C22:D22"/>
    <mergeCell ref="C23:D23"/>
    <mergeCell ref="I8:I9"/>
    <mergeCell ref="J8:M8"/>
    <mergeCell ref="N8:Q8"/>
    <mergeCell ref="C10:D10"/>
    <mergeCell ref="B11:B16"/>
    <mergeCell ref="C11:D11"/>
    <mergeCell ref="C12:D12"/>
    <mergeCell ref="C13:D13"/>
    <mergeCell ref="C14:D14"/>
    <mergeCell ref="C15:D15"/>
    <mergeCell ref="C16:D16"/>
    <mergeCell ref="A8:A9"/>
    <mergeCell ref="B8:B9"/>
    <mergeCell ref="C8:D9"/>
    <mergeCell ref="E8:E9"/>
    <mergeCell ref="F8:H8"/>
  </mergeCells>
  <pageMargins left="0.70833333333333304" right="0.70833333333333304" top="0.74791666666666701" bottom="0.74791666666666701" header="0.51180555555555496" footer="0.51180555555555496"/>
  <pageSetup paperSize="9" scale="74" firstPageNumber="0" fitToHeight="0" orientation="landscape" horizontalDpi="4294967294" verticalDpi="4294967294" r:id="rId1"/>
  <rowBreaks count="1" manualBreakCount="1">
    <brk id="2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50"/>
  <sheetViews>
    <sheetView view="pageBreakPreview" zoomScaleNormal="100" workbookViewId="0">
      <selection activeCell="D2" sqref="D2"/>
    </sheetView>
  </sheetViews>
  <sheetFormatPr defaultRowHeight="15" x14ac:dyDescent="0.25"/>
  <cols>
    <col min="1" max="1" width="8.85546875" bestFit="1" customWidth="1"/>
    <col min="2" max="2" width="12.42578125" customWidth="1"/>
    <col min="3" max="3" width="8.7109375"/>
    <col min="4" max="4" width="26.42578125" customWidth="1"/>
    <col min="5" max="8" width="8.85546875" bestFit="1" customWidth="1"/>
    <col min="9" max="9" width="9.85546875" bestFit="1" customWidth="1"/>
    <col min="10" max="14" width="8.85546875" bestFit="1" customWidth="1"/>
    <col min="15" max="15" width="9.85546875" bestFit="1" customWidth="1"/>
    <col min="16" max="17" width="8.85546875" bestFit="1" customWidth="1"/>
    <col min="18" max="1025" width="8.7109375"/>
  </cols>
  <sheetData>
    <row r="3" spans="1:17" s="29" customFormat="1" ht="15.75" x14ac:dyDescent="0.25">
      <c r="A3" s="31" t="s">
        <v>0</v>
      </c>
      <c r="B3" s="31" t="s">
        <v>78</v>
      </c>
      <c r="C3" s="31"/>
      <c r="F3" s="33"/>
      <c r="G3" s="33"/>
      <c r="H3" s="33"/>
      <c r="I3" s="33"/>
      <c r="J3" s="33"/>
    </row>
    <row r="4" spans="1:17" s="29" customFormat="1" ht="15.75" x14ac:dyDescent="0.25">
      <c r="A4" s="31" t="s">
        <v>2</v>
      </c>
      <c r="B4" s="31" t="s">
        <v>85</v>
      </c>
      <c r="C4" s="31"/>
      <c r="F4" s="33"/>
      <c r="G4" s="33"/>
      <c r="H4" s="33"/>
      <c r="I4" s="33"/>
      <c r="J4" s="33"/>
    </row>
    <row r="5" spans="1:17" ht="15.75" x14ac:dyDescent="0.25">
      <c r="A5" s="31" t="s">
        <v>4</v>
      </c>
      <c r="B5" s="130" t="s">
        <v>158</v>
      </c>
      <c r="C5" s="131"/>
      <c r="D5" s="131"/>
      <c r="F5" s="33"/>
      <c r="G5" s="33"/>
      <c r="H5" s="33"/>
      <c r="I5" s="33"/>
      <c r="J5" s="33"/>
    </row>
    <row r="6" spans="1:17" ht="15.75" x14ac:dyDescent="0.25">
      <c r="A6" s="31" t="s">
        <v>6</v>
      </c>
      <c r="B6" s="31" t="s">
        <v>132</v>
      </c>
      <c r="C6" s="31"/>
      <c r="F6" s="33"/>
      <c r="G6" s="33"/>
      <c r="H6" s="33"/>
      <c r="I6" s="33"/>
      <c r="J6" s="33"/>
    </row>
    <row r="7" spans="1:17" x14ac:dyDescent="0.25">
      <c r="F7" s="33"/>
      <c r="G7" s="33"/>
      <c r="H7" s="33"/>
      <c r="I7" s="33"/>
      <c r="J7" s="33"/>
    </row>
    <row r="8" spans="1:17" s="31" customFormat="1" ht="15.75" customHeight="1" x14ac:dyDescent="0.3">
      <c r="A8" s="151" t="s">
        <v>7</v>
      </c>
      <c r="B8" s="152" t="s">
        <v>8</v>
      </c>
      <c r="C8" s="151" t="s">
        <v>9</v>
      </c>
      <c r="D8" s="151"/>
      <c r="E8" s="151" t="s">
        <v>10</v>
      </c>
      <c r="F8" s="153" t="s">
        <v>11</v>
      </c>
      <c r="G8" s="153"/>
      <c r="H8" s="153"/>
      <c r="I8" s="151" t="s">
        <v>12</v>
      </c>
      <c r="J8" s="154" t="s">
        <v>13</v>
      </c>
      <c r="K8" s="154"/>
      <c r="L8" s="154"/>
      <c r="M8" s="154"/>
      <c r="N8" s="154" t="s">
        <v>14</v>
      </c>
      <c r="O8" s="154"/>
      <c r="P8" s="154"/>
      <c r="Q8" s="154"/>
    </row>
    <row r="9" spans="1:17" ht="20.25" x14ac:dyDescent="0.35">
      <c r="A9" s="151"/>
      <c r="B9" s="152"/>
      <c r="C9" s="151"/>
      <c r="D9" s="151"/>
      <c r="E9" s="151"/>
      <c r="F9" s="48" t="s">
        <v>15</v>
      </c>
      <c r="G9" s="48" t="s">
        <v>16</v>
      </c>
      <c r="H9" s="48" t="s">
        <v>17</v>
      </c>
      <c r="I9" s="151"/>
      <c r="J9" s="71" t="s">
        <v>133</v>
      </c>
      <c r="K9" s="48" t="s">
        <v>19</v>
      </c>
      <c r="L9" s="48" t="s">
        <v>20</v>
      </c>
      <c r="M9" s="48" t="s">
        <v>21</v>
      </c>
      <c r="N9" s="48" t="s">
        <v>22</v>
      </c>
      <c r="O9" s="48" t="s">
        <v>23</v>
      </c>
      <c r="P9" s="48" t="s">
        <v>24</v>
      </c>
      <c r="Q9" s="48" t="s">
        <v>25</v>
      </c>
    </row>
    <row r="10" spans="1:17" s="29" customFormat="1" x14ac:dyDescent="0.25">
      <c r="A10" s="8"/>
      <c r="B10" s="8">
        <v>2</v>
      </c>
      <c r="C10" s="138">
        <v>3</v>
      </c>
      <c r="D10" s="138"/>
      <c r="E10" s="8">
        <v>4</v>
      </c>
      <c r="F10" s="35">
        <v>5</v>
      </c>
      <c r="G10" s="35">
        <v>6</v>
      </c>
      <c r="H10" s="35">
        <v>7</v>
      </c>
      <c r="I10" s="35">
        <v>8</v>
      </c>
      <c r="J10" s="35">
        <v>9</v>
      </c>
      <c r="K10" s="35">
        <v>10</v>
      </c>
      <c r="L10" s="35">
        <v>11</v>
      </c>
      <c r="M10" s="35">
        <v>12</v>
      </c>
      <c r="N10" s="35">
        <v>13</v>
      </c>
      <c r="O10" s="35">
        <v>14</v>
      </c>
      <c r="P10" s="35">
        <v>15</v>
      </c>
      <c r="Q10" s="35">
        <v>16</v>
      </c>
    </row>
    <row r="11" spans="1:17" ht="39.75" customHeight="1" x14ac:dyDescent="0.25">
      <c r="A11" s="50">
        <v>486</v>
      </c>
      <c r="B11" s="155" t="s">
        <v>26</v>
      </c>
      <c r="C11" s="157" t="s">
        <v>66</v>
      </c>
      <c r="D11" s="157"/>
      <c r="E11" s="56" t="s">
        <v>61</v>
      </c>
      <c r="F11" s="52">
        <v>13.87</v>
      </c>
      <c r="G11" s="52">
        <v>7.85</v>
      </c>
      <c r="H11" s="52">
        <v>6.53</v>
      </c>
      <c r="I11" s="52">
        <v>150</v>
      </c>
      <c r="J11" s="52">
        <v>0.1</v>
      </c>
      <c r="K11" s="52">
        <v>3.35</v>
      </c>
      <c r="L11" s="52">
        <v>0.01</v>
      </c>
      <c r="M11" s="52">
        <v>0</v>
      </c>
      <c r="N11" s="52">
        <v>52.11</v>
      </c>
      <c r="O11" s="57">
        <v>238.46</v>
      </c>
      <c r="P11" s="52">
        <v>59.77</v>
      </c>
      <c r="Q11" s="52">
        <v>0.96</v>
      </c>
    </row>
    <row r="12" spans="1:17" ht="24.75" customHeight="1" x14ac:dyDescent="0.25">
      <c r="A12" s="50">
        <v>511</v>
      </c>
      <c r="B12" s="155"/>
      <c r="C12" s="162" t="s">
        <v>38</v>
      </c>
      <c r="D12" s="162"/>
      <c r="E12" s="62">
        <v>150</v>
      </c>
      <c r="F12" s="52">
        <v>3.75</v>
      </c>
      <c r="G12" s="52">
        <v>5.55</v>
      </c>
      <c r="H12" s="52">
        <v>39.9</v>
      </c>
      <c r="I12" s="52">
        <v>225</v>
      </c>
      <c r="J12" s="52">
        <v>0.03</v>
      </c>
      <c r="K12" s="52">
        <v>0</v>
      </c>
      <c r="L12" s="52">
        <v>27</v>
      </c>
      <c r="M12" s="52">
        <v>0</v>
      </c>
      <c r="N12" s="52">
        <v>17.100000000000001</v>
      </c>
      <c r="O12" s="52">
        <v>85.2</v>
      </c>
      <c r="P12" s="52">
        <v>27</v>
      </c>
      <c r="Q12" s="52">
        <v>1.1399999999999999</v>
      </c>
    </row>
    <row r="13" spans="1:17" ht="21" customHeight="1" x14ac:dyDescent="0.25">
      <c r="A13" s="50">
        <v>156</v>
      </c>
      <c r="B13" s="155"/>
      <c r="C13" s="157" t="s">
        <v>80</v>
      </c>
      <c r="D13" s="157"/>
      <c r="E13" s="82" t="s">
        <v>87</v>
      </c>
      <c r="F13" s="69">
        <v>0.5</v>
      </c>
      <c r="G13" s="69">
        <v>1.5</v>
      </c>
      <c r="H13" s="69">
        <v>21</v>
      </c>
      <c r="I13" s="69">
        <v>96</v>
      </c>
      <c r="J13" s="69">
        <v>0.04</v>
      </c>
      <c r="K13" s="69">
        <v>10</v>
      </c>
      <c r="L13" s="69">
        <v>0.12</v>
      </c>
      <c r="M13" s="69">
        <v>0</v>
      </c>
      <c r="N13" s="69">
        <v>12</v>
      </c>
      <c r="O13" s="69">
        <v>28</v>
      </c>
      <c r="P13" s="69">
        <v>40</v>
      </c>
      <c r="Q13" s="69">
        <v>8</v>
      </c>
    </row>
    <row r="14" spans="1:17" ht="20.25" customHeight="1" x14ac:dyDescent="0.25">
      <c r="A14" s="50">
        <v>122</v>
      </c>
      <c r="B14" s="155"/>
      <c r="C14" s="158" t="s">
        <v>76</v>
      </c>
      <c r="D14" s="158"/>
      <c r="E14" s="68">
        <v>200</v>
      </c>
      <c r="F14" s="69">
        <v>0</v>
      </c>
      <c r="G14" s="70">
        <v>0</v>
      </c>
      <c r="H14" s="52">
        <v>22.58</v>
      </c>
      <c r="I14" s="52">
        <v>91.22</v>
      </c>
      <c r="J14" s="52">
        <v>0.6</v>
      </c>
      <c r="K14" s="52">
        <v>30</v>
      </c>
      <c r="L14" s="52">
        <v>0</v>
      </c>
      <c r="M14" s="52">
        <v>0</v>
      </c>
      <c r="N14" s="52">
        <v>18</v>
      </c>
      <c r="O14" s="52">
        <v>4.29</v>
      </c>
      <c r="P14" s="52">
        <v>0</v>
      </c>
      <c r="Q14" s="52">
        <v>0.6</v>
      </c>
    </row>
    <row r="15" spans="1:17" ht="20.25" x14ac:dyDescent="0.25">
      <c r="A15" s="50"/>
      <c r="B15" s="155"/>
      <c r="C15" s="159" t="s">
        <v>31</v>
      </c>
      <c r="D15" s="159"/>
      <c r="E15" s="50">
        <v>60</v>
      </c>
      <c r="F15" s="50">
        <v>4.8600000000000003</v>
      </c>
      <c r="G15" s="50">
        <v>0.72</v>
      </c>
      <c r="H15" s="50">
        <v>27.96</v>
      </c>
      <c r="I15" s="50">
        <v>132</v>
      </c>
      <c r="J15" s="50">
        <v>1.95</v>
      </c>
      <c r="K15" s="50">
        <v>0</v>
      </c>
      <c r="L15" s="50">
        <v>1.2E-2</v>
      </c>
      <c r="M15" s="50"/>
      <c r="N15" s="50">
        <v>1.95</v>
      </c>
      <c r="O15" s="50"/>
      <c r="P15" s="50"/>
      <c r="Q15" s="50">
        <v>3.3000000000000002E-2</v>
      </c>
    </row>
    <row r="16" spans="1:17" ht="21.75" customHeight="1" x14ac:dyDescent="0.25">
      <c r="A16" s="50"/>
      <c r="B16" s="155"/>
      <c r="C16" s="160" t="s">
        <v>33</v>
      </c>
      <c r="D16" s="160"/>
      <c r="E16" s="58">
        <v>620</v>
      </c>
      <c r="F16" s="59">
        <f t="shared" ref="F16:Q16" si="0">SUM(F11:F15)</f>
        <v>22.979999999999997</v>
      </c>
      <c r="G16" s="59">
        <f t="shared" si="0"/>
        <v>15.62</v>
      </c>
      <c r="H16" s="59">
        <f t="shared" si="0"/>
        <v>117.97</v>
      </c>
      <c r="I16" s="59">
        <f t="shared" si="0"/>
        <v>694.22</v>
      </c>
      <c r="J16" s="59">
        <f t="shared" si="0"/>
        <v>2.7199999999999998</v>
      </c>
      <c r="K16" s="59">
        <f t="shared" si="0"/>
        <v>43.35</v>
      </c>
      <c r="L16" s="59">
        <f t="shared" si="0"/>
        <v>27.142000000000003</v>
      </c>
      <c r="M16" s="59">
        <f t="shared" si="0"/>
        <v>0</v>
      </c>
      <c r="N16" s="59">
        <f t="shared" si="0"/>
        <v>101.16000000000001</v>
      </c>
      <c r="O16" s="59">
        <f t="shared" si="0"/>
        <v>355.95000000000005</v>
      </c>
      <c r="P16" s="59">
        <f t="shared" si="0"/>
        <v>126.77000000000001</v>
      </c>
      <c r="Q16" s="59">
        <f t="shared" si="0"/>
        <v>10.732999999999999</v>
      </c>
    </row>
    <row r="17" spans="1:17" ht="25.5" customHeight="1" x14ac:dyDescent="0.25">
      <c r="A17" s="50">
        <v>33</v>
      </c>
      <c r="B17" s="161" t="s">
        <v>50</v>
      </c>
      <c r="C17" s="162" t="s">
        <v>51</v>
      </c>
      <c r="D17" s="162"/>
      <c r="E17" s="62">
        <v>100</v>
      </c>
      <c r="F17" s="52">
        <v>1.43</v>
      </c>
      <c r="G17" s="52">
        <v>6.09</v>
      </c>
      <c r="H17" s="52">
        <v>8.36</v>
      </c>
      <c r="I17" s="52">
        <v>93.9</v>
      </c>
      <c r="J17" s="52">
        <v>0.02</v>
      </c>
      <c r="K17" s="52">
        <v>9.5</v>
      </c>
      <c r="L17" s="52">
        <v>0</v>
      </c>
      <c r="M17" s="52">
        <v>4.4000000000000004</v>
      </c>
      <c r="N17" s="52">
        <v>35.15</v>
      </c>
      <c r="O17" s="52">
        <v>40.97</v>
      </c>
      <c r="P17" s="52">
        <v>20.9</v>
      </c>
      <c r="Q17" s="52">
        <v>1.33</v>
      </c>
    </row>
    <row r="18" spans="1:17" ht="30" customHeight="1" x14ac:dyDescent="0.25">
      <c r="A18" s="50">
        <v>201</v>
      </c>
      <c r="B18" s="161"/>
      <c r="C18" s="162" t="s">
        <v>52</v>
      </c>
      <c r="D18" s="162"/>
      <c r="E18" s="62">
        <v>200</v>
      </c>
      <c r="F18" s="52">
        <v>4.79</v>
      </c>
      <c r="G18" s="52">
        <v>6.03</v>
      </c>
      <c r="H18" s="52">
        <v>12.42</v>
      </c>
      <c r="I18" s="52">
        <v>118.62</v>
      </c>
      <c r="J18" s="52">
        <v>0.06</v>
      </c>
      <c r="K18" s="52">
        <v>0.03</v>
      </c>
      <c r="L18" s="52">
        <v>1.02</v>
      </c>
      <c r="M18" s="52">
        <v>0</v>
      </c>
      <c r="N18" s="52">
        <v>32.07</v>
      </c>
      <c r="O18" s="52">
        <v>34.979999999999997</v>
      </c>
      <c r="P18" s="52">
        <v>5.42</v>
      </c>
      <c r="Q18" s="52">
        <v>0.3</v>
      </c>
    </row>
    <row r="19" spans="1:17" ht="25.5" customHeight="1" x14ac:dyDescent="0.25">
      <c r="A19" s="50">
        <v>637</v>
      </c>
      <c r="B19" s="161"/>
      <c r="C19" s="157" t="s">
        <v>101</v>
      </c>
      <c r="D19" s="157"/>
      <c r="E19" s="62">
        <v>80</v>
      </c>
      <c r="F19" s="52">
        <v>16.88</v>
      </c>
      <c r="G19" s="52">
        <v>10.88</v>
      </c>
      <c r="H19" s="52">
        <v>0</v>
      </c>
      <c r="I19" s="52">
        <v>165</v>
      </c>
      <c r="J19" s="61">
        <v>0.03</v>
      </c>
      <c r="K19" s="61">
        <v>0</v>
      </c>
      <c r="L19" s="61">
        <v>16</v>
      </c>
      <c r="M19" s="61">
        <v>0</v>
      </c>
      <c r="N19" s="61">
        <v>31.2</v>
      </c>
      <c r="O19" s="61">
        <v>114.4</v>
      </c>
      <c r="P19" s="61">
        <v>16</v>
      </c>
      <c r="Q19" s="61">
        <v>1.44</v>
      </c>
    </row>
    <row r="20" spans="1:17" ht="24" customHeight="1" x14ac:dyDescent="0.25">
      <c r="A20" s="50">
        <v>336</v>
      </c>
      <c r="B20" s="161"/>
      <c r="C20" s="157" t="s">
        <v>94</v>
      </c>
      <c r="D20" s="157"/>
      <c r="E20" s="82" t="s">
        <v>84</v>
      </c>
      <c r="F20" s="52">
        <v>2.78</v>
      </c>
      <c r="G20" s="52">
        <v>6.48</v>
      </c>
      <c r="H20" s="52">
        <v>34.520000000000003</v>
      </c>
      <c r="I20" s="52">
        <v>213.55</v>
      </c>
      <c r="J20" s="52">
        <v>0.23</v>
      </c>
      <c r="K20" s="52">
        <v>31.5</v>
      </c>
      <c r="L20" s="52">
        <v>31.5</v>
      </c>
      <c r="M20" s="52">
        <v>0</v>
      </c>
      <c r="N20" s="52">
        <v>21.96</v>
      </c>
      <c r="O20" s="52">
        <v>119.59</v>
      </c>
      <c r="P20" s="52">
        <v>43.99</v>
      </c>
      <c r="Q20" s="52">
        <v>1.73</v>
      </c>
    </row>
    <row r="21" spans="1:17" ht="22.5" customHeight="1" x14ac:dyDescent="0.25">
      <c r="A21" s="50">
        <v>122</v>
      </c>
      <c r="B21" s="161"/>
      <c r="C21" s="158" t="s">
        <v>76</v>
      </c>
      <c r="D21" s="158"/>
      <c r="E21" s="68">
        <v>200</v>
      </c>
      <c r="F21" s="69">
        <v>0</v>
      </c>
      <c r="G21" s="70">
        <v>0</v>
      </c>
      <c r="H21" s="52">
        <v>22.58</v>
      </c>
      <c r="I21" s="52">
        <v>91.22</v>
      </c>
      <c r="J21" s="52">
        <v>0.6</v>
      </c>
      <c r="K21" s="52">
        <v>30</v>
      </c>
      <c r="L21" s="52">
        <v>0</v>
      </c>
      <c r="M21" s="52">
        <v>0</v>
      </c>
      <c r="N21" s="52">
        <v>18</v>
      </c>
      <c r="O21" s="52">
        <v>4.29</v>
      </c>
      <c r="P21" s="52">
        <v>0</v>
      </c>
      <c r="Q21" s="52">
        <v>0.6</v>
      </c>
    </row>
    <row r="22" spans="1:17" ht="20.25" x14ac:dyDescent="0.25">
      <c r="A22" s="54"/>
      <c r="B22" s="161"/>
      <c r="C22" s="159" t="s">
        <v>40</v>
      </c>
      <c r="D22" s="159"/>
      <c r="E22" s="63">
        <v>60</v>
      </c>
      <c r="F22" s="63">
        <v>3.6</v>
      </c>
      <c r="G22" s="63">
        <v>0.6</v>
      </c>
      <c r="H22" s="63">
        <v>26.7</v>
      </c>
      <c r="I22" s="63">
        <v>113.4</v>
      </c>
      <c r="J22" s="63">
        <v>0.16</v>
      </c>
      <c r="K22" s="63"/>
      <c r="L22" s="63"/>
      <c r="M22" s="63"/>
      <c r="N22" s="63">
        <v>0.1</v>
      </c>
      <c r="O22" s="63"/>
      <c r="P22" s="63"/>
      <c r="Q22" s="63">
        <v>0.03</v>
      </c>
    </row>
    <row r="23" spans="1:17" ht="23.25" customHeight="1" x14ac:dyDescent="0.25">
      <c r="A23" s="54"/>
      <c r="B23" s="161"/>
      <c r="C23" s="160" t="s">
        <v>41</v>
      </c>
      <c r="D23" s="160"/>
      <c r="E23" s="58">
        <v>750</v>
      </c>
      <c r="F23" s="64">
        <f t="shared" ref="F23:Q23" si="1">SUM(F17:F22)</f>
        <v>29.48</v>
      </c>
      <c r="G23" s="64">
        <f t="shared" si="1"/>
        <v>30.080000000000002</v>
      </c>
      <c r="H23" s="64">
        <f t="shared" si="1"/>
        <v>104.58</v>
      </c>
      <c r="I23" s="64">
        <f t="shared" si="1"/>
        <v>795.68999999999994</v>
      </c>
      <c r="J23" s="64">
        <f t="shared" si="1"/>
        <v>1.0999999999999999</v>
      </c>
      <c r="K23" s="64">
        <f t="shared" si="1"/>
        <v>71.03</v>
      </c>
      <c r="L23" s="64">
        <f t="shared" si="1"/>
        <v>48.519999999999996</v>
      </c>
      <c r="M23" s="64">
        <f t="shared" si="1"/>
        <v>4.4000000000000004</v>
      </c>
      <c r="N23" s="64">
        <f t="shared" si="1"/>
        <v>138.47999999999999</v>
      </c>
      <c r="O23" s="64">
        <f t="shared" si="1"/>
        <v>314.23</v>
      </c>
      <c r="P23" s="64">
        <f t="shared" si="1"/>
        <v>86.31</v>
      </c>
      <c r="Q23" s="64">
        <f t="shared" si="1"/>
        <v>5.4300000000000006</v>
      </c>
    </row>
    <row r="24" spans="1:17" ht="21.75" customHeight="1" x14ac:dyDescent="0.3">
      <c r="A24" s="65"/>
      <c r="B24" s="164" t="s">
        <v>102</v>
      </c>
      <c r="C24" s="164"/>
      <c r="D24" s="164"/>
      <c r="E24" s="164"/>
      <c r="F24" s="47">
        <f t="shared" ref="F24:Q24" si="2">F16+F23</f>
        <v>52.459999999999994</v>
      </c>
      <c r="G24" s="47">
        <f t="shared" si="2"/>
        <v>45.7</v>
      </c>
      <c r="H24" s="47">
        <f t="shared" si="2"/>
        <v>222.55</v>
      </c>
      <c r="I24" s="47">
        <f t="shared" si="2"/>
        <v>1489.9099999999999</v>
      </c>
      <c r="J24" s="47">
        <f t="shared" si="2"/>
        <v>3.8199999999999994</v>
      </c>
      <c r="K24" s="47">
        <f t="shared" si="2"/>
        <v>114.38</v>
      </c>
      <c r="L24" s="47">
        <f t="shared" si="2"/>
        <v>75.662000000000006</v>
      </c>
      <c r="M24" s="47">
        <f t="shared" si="2"/>
        <v>4.4000000000000004</v>
      </c>
      <c r="N24" s="47">
        <f t="shared" si="2"/>
        <v>239.64</v>
      </c>
      <c r="O24" s="47">
        <f t="shared" si="2"/>
        <v>670.18000000000006</v>
      </c>
      <c r="P24" s="47">
        <f t="shared" si="2"/>
        <v>213.08</v>
      </c>
      <c r="Q24" s="47">
        <f t="shared" si="2"/>
        <v>16.163</v>
      </c>
    </row>
    <row r="25" spans="1:17" s="30" customFormat="1" x14ac:dyDescent="0.25"/>
    <row r="26" spans="1:17" s="30" customFormat="1" x14ac:dyDescent="0.25"/>
    <row r="27" spans="1:17" s="30" customFormat="1" x14ac:dyDescent="0.25"/>
    <row r="28" spans="1:17" s="30" customFormat="1" x14ac:dyDescent="0.25"/>
    <row r="29" spans="1:17" s="31" customFormat="1" ht="15.75" x14ac:dyDescent="0.25">
      <c r="A29" s="31" t="s">
        <v>0</v>
      </c>
      <c r="B29" s="31" t="s">
        <v>78</v>
      </c>
      <c r="F29" s="32"/>
      <c r="G29" s="32"/>
      <c r="H29" s="32"/>
      <c r="I29" s="32"/>
      <c r="J29" s="32"/>
    </row>
    <row r="30" spans="1:17" s="31" customFormat="1" ht="15.75" x14ac:dyDescent="0.25">
      <c r="A30" s="31" t="s">
        <v>2</v>
      </c>
      <c r="B30" s="31" t="s">
        <v>85</v>
      </c>
      <c r="F30" s="32"/>
      <c r="G30" s="32"/>
      <c r="H30" s="32"/>
      <c r="I30" s="32"/>
      <c r="J30" s="32"/>
    </row>
    <row r="31" spans="1:17" ht="15.75" x14ac:dyDescent="0.25">
      <c r="A31" s="31" t="s">
        <v>4</v>
      </c>
      <c r="B31" s="130" t="s">
        <v>157</v>
      </c>
      <c r="C31" s="131"/>
      <c r="D31" s="131"/>
      <c r="F31" s="32"/>
      <c r="G31" s="32"/>
      <c r="H31" s="32"/>
      <c r="I31" s="32"/>
      <c r="J31" s="32"/>
    </row>
    <row r="32" spans="1:17" ht="15.75" x14ac:dyDescent="0.25">
      <c r="A32" s="31" t="s">
        <v>6</v>
      </c>
      <c r="B32" s="31" t="s">
        <v>134</v>
      </c>
      <c r="F32" s="32"/>
      <c r="G32" s="32"/>
      <c r="H32" s="32"/>
      <c r="I32" s="32"/>
      <c r="J32" s="32"/>
    </row>
    <row r="33" spans="1:17" s="29" customFormat="1" x14ac:dyDescent="0.25">
      <c r="F33" s="33"/>
      <c r="G33" s="33"/>
      <c r="H33" s="33"/>
      <c r="I33" s="33"/>
      <c r="J33" s="33"/>
    </row>
    <row r="34" spans="1:17" s="31" customFormat="1" ht="15.75" customHeight="1" x14ac:dyDescent="0.3">
      <c r="A34" s="151" t="s">
        <v>7</v>
      </c>
      <c r="B34" s="152" t="s">
        <v>8</v>
      </c>
      <c r="C34" s="151" t="s">
        <v>9</v>
      </c>
      <c r="D34" s="151"/>
      <c r="E34" s="151" t="s">
        <v>10</v>
      </c>
      <c r="F34" s="153" t="s">
        <v>11</v>
      </c>
      <c r="G34" s="153"/>
      <c r="H34" s="153"/>
      <c r="I34" s="151" t="s">
        <v>12</v>
      </c>
      <c r="J34" s="154" t="s">
        <v>13</v>
      </c>
      <c r="K34" s="154"/>
      <c r="L34" s="154"/>
      <c r="M34" s="154"/>
      <c r="N34" s="154" t="s">
        <v>14</v>
      </c>
      <c r="O34" s="154"/>
      <c r="P34" s="154"/>
      <c r="Q34" s="154"/>
    </row>
    <row r="35" spans="1:17" ht="55.5" customHeight="1" x14ac:dyDescent="0.35">
      <c r="A35" s="151"/>
      <c r="B35" s="152"/>
      <c r="C35" s="151"/>
      <c r="D35" s="151"/>
      <c r="E35" s="151"/>
      <c r="F35" s="48" t="s">
        <v>15</v>
      </c>
      <c r="G35" s="48" t="s">
        <v>16</v>
      </c>
      <c r="H35" s="48" t="s">
        <v>17</v>
      </c>
      <c r="I35" s="151"/>
      <c r="J35" s="71" t="s">
        <v>133</v>
      </c>
      <c r="K35" s="48" t="s">
        <v>19</v>
      </c>
      <c r="L35" s="48" t="s">
        <v>20</v>
      </c>
      <c r="M35" s="48" t="s">
        <v>21</v>
      </c>
      <c r="N35" s="48" t="s">
        <v>22</v>
      </c>
      <c r="O35" s="48" t="s">
        <v>23</v>
      </c>
      <c r="P35" s="48" t="s">
        <v>24</v>
      </c>
      <c r="Q35" s="48" t="s">
        <v>25</v>
      </c>
    </row>
    <row r="36" spans="1:17" s="30" customFormat="1" x14ac:dyDescent="0.25">
      <c r="A36" s="29"/>
      <c r="B36" s="8">
        <v>2</v>
      </c>
      <c r="C36" s="138">
        <v>3</v>
      </c>
      <c r="D36" s="138"/>
      <c r="E36" s="8">
        <v>4</v>
      </c>
      <c r="F36" s="35">
        <v>5</v>
      </c>
      <c r="G36" s="35">
        <v>6</v>
      </c>
      <c r="H36" s="35">
        <v>7</v>
      </c>
      <c r="I36" s="35">
        <v>8</v>
      </c>
      <c r="J36" s="35">
        <v>9</v>
      </c>
      <c r="K36" s="35">
        <v>10</v>
      </c>
      <c r="L36" s="35">
        <v>11</v>
      </c>
      <c r="M36" s="35">
        <v>12</v>
      </c>
      <c r="N36" s="35">
        <v>13</v>
      </c>
      <c r="O36" s="35">
        <v>14</v>
      </c>
      <c r="P36" s="35">
        <v>15</v>
      </c>
      <c r="Q36" s="35">
        <v>16</v>
      </c>
    </row>
    <row r="37" spans="1:17" ht="31.5" customHeight="1" x14ac:dyDescent="0.25">
      <c r="A37" s="72">
        <v>486</v>
      </c>
      <c r="B37" s="167" t="s">
        <v>26</v>
      </c>
      <c r="C37" s="168" t="s">
        <v>66</v>
      </c>
      <c r="D37" s="168"/>
      <c r="E37" s="91" t="s">
        <v>71</v>
      </c>
      <c r="F37" s="74">
        <v>18.03</v>
      </c>
      <c r="G37" s="74">
        <v>10.210000000000001</v>
      </c>
      <c r="H37" s="74">
        <v>8.49</v>
      </c>
      <c r="I37" s="74">
        <v>195</v>
      </c>
      <c r="J37" s="74">
        <v>0.13</v>
      </c>
      <c r="K37" s="74">
        <v>4.3600000000000003</v>
      </c>
      <c r="L37" s="74">
        <v>0.01</v>
      </c>
      <c r="M37" s="74">
        <v>0</v>
      </c>
      <c r="N37" s="74">
        <v>67.739999999999995</v>
      </c>
      <c r="O37" s="74">
        <v>310</v>
      </c>
      <c r="P37" s="74">
        <v>77.7</v>
      </c>
      <c r="Q37" s="74">
        <v>1.25</v>
      </c>
    </row>
    <row r="38" spans="1:17" ht="24.75" customHeight="1" x14ac:dyDescent="0.25">
      <c r="A38" s="72">
        <v>511</v>
      </c>
      <c r="B38" s="167"/>
      <c r="C38" s="173" t="s">
        <v>38</v>
      </c>
      <c r="D38" s="173"/>
      <c r="E38" s="73">
        <v>180</v>
      </c>
      <c r="F38" s="74">
        <v>4.5</v>
      </c>
      <c r="G38" s="74">
        <v>6.66</v>
      </c>
      <c r="H38" s="74">
        <v>47.88</v>
      </c>
      <c r="I38" s="74">
        <v>270</v>
      </c>
      <c r="J38" s="74">
        <v>0.04</v>
      </c>
      <c r="K38" s="74">
        <v>0</v>
      </c>
      <c r="L38" s="74">
        <v>32.4</v>
      </c>
      <c r="M38" s="74">
        <v>0</v>
      </c>
      <c r="N38" s="74">
        <v>20.52</v>
      </c>
      <c r="O38" s="74">
        <v>102.24</v>
      </c>
      <c r="P38" s="74">
        <v>32.4</v>
      </c>
      <c r="Q38" s="74">
        <v>1.37</v>
      </c>
    </row>
    <row r="39" spans="1:17" ht="16.5" customHeight="1" x14ac:dyDescent="0.25">
      <c r="A39" s="72">
        <v>156</v>
      </c>
      <c r="B39" s="167"/>
      <c r="C39" s="168" t="s">
        <v>80</v>
      </c>
      <c r="D39" s="168"/>
      <c r="E39" s="84" t="s">
        <v>87</v>
      </c>
      <c r="F39" s="85">
        <v>0.5</v>
      </c>
      <c r="G39" s="85">
        <v>1.5</v>
      </c>
      <c r="H39" s="85">
        <v>21</v>
      </c>
      <c r="I39" s="85">
        <v>96</v>
      </c>
      <c r="J39" s="85">
        <v>0.04</v>
      </c>
      <c r="K39" s="85">
        <v>10</v>
      </c>
      <c r="L39" s="85">
        <v>0.12</v>
      </c>
      <c r="M39" s="85">
        <v>0</v>
      </c>
      <c r="N39" s="85">
        <v>12</v>
      </c>
      <c r="O39" s="85">
        <v>28</v>
      </c>
      <c r="P39" s="85">
        <v>40</v>
      </c>
      <c r="Q39" s="85">
        <v>8</v>
      </c>
    </row>
    <row r="40" spans="1:17" ht="15.75" customHeight="1" x14ac:dyDescent="0.25">
      <c r="A40" s="72">
        <v>122</v>
      </c>
      <c r="B40" s="167"/>
      <c r="C40" s="169" t="s">
        <v>76</v>
      </c>
      <c r="D40" s="169"/>
      <c r="E40" s="92">
        <v>200</v>
      </c>
      <c r="F40" s="85">
        <v>0</v>
      </c>
      <c r="G40" s="93">
        <v>0</v>
      </c>
      <c r="H40" s="74">
        <v>22.58</v>
      </c>
      <c r="I40" s="74">
        <v>91.22</v>
      </c>
      <c r="J40" s="74">
        <v>0.6</v>
      </c>
      <c r="K40" s="74">
        <v>30</v>
      </c>
      <c r="L40" s="74">
        <v>0</v>
      </c>
      <c r="M40" s="74">
        <v>0</v>
      </c>
      <c r="N40" s="74">
        <v>18</v>
      </c>
      <c r="O40" s="74">
        <v>4.29</v>
      </c>
      <c r="P40" s="74">
        <v>0</v>
      </c>
      <c r="Q40" s="74">
        <v>0.6</v>
      </c>
    </row>
    <row r="41" spans="1:17" ht="18.75" x14ac:dyDescent="0.25">
      <c r="A41" s="72"/>
      <c r="B41" s="167"/>
      <c r="C41" s="170" t="s">
        <v>31</v>
      </c>
      <c r="D41" s="170"/>
      <c r="E41" s="72">
        <v>60</v>
      </c>
      <c r="F41" s="72">
        <v>4.8600000000000003</v>
      </c>
      <c r="G41" s="72">
        <v>0.72</v>
      </c>
      <c r="H41" s="72">
        <v>27.96</v>
      </c>
      <c r="I41" s="72">
        <v>132</v>
      </c>
      <c r="J41" s="72">
        <v>1.95</v>
      </c>
      <c r="K41" s="72">
        <v>0</v>
      </c>
      <c r="L41" s="72">
        <v>1.2E-2</v>
      </c>
      <c r="M41" s="72"/>
      <c r="N41" s="72">
        <v>1.95</v>
      </c>
      <c r="O41" s="72"/>
      <c r="P41" s="72"/>
      <c r="Q41" s="72">
        <v>3.3000000000000002E-2</v>
      </c>
    </row>
    <row r="42" spans="1:17" ht="23.25" customHeight="1" x14ac:dyDescent="0.25">
      <c r="A42" s="72"/>
      <c r="B42" s="167"/>
      <c r="C42" s="171" t="s">
        <v>33</v>
      </c>
      <c r="D42" s="171"/>
      <c r="E42" s="77">
        <v>700</v>
      </c>
      <c r="F42" s="77">
        <f t="shared" ref="F42:Q42" si="3">SUM(F37:F41)</f>
        <v>27.89</v>
      </c>
      <c r="G42" s="77">
        <f t="shared" si="3"/>
        <v>19.09</v>
      </c>
      <c r="H42" s="77">
        <f t="shared" si="3"/>
        <v>127.91</v>
      </c>
      <c r="I42" s="77">
        <f t="shared" si="3"/>
        <v>784.22</v>
      </c>
      <c r="J42" s="77">
        <f t="shared" si="3"/>
        <v>2.76</v>
      </c>
      <c r="K42" s="77">
        <f t="shared" si="3"/>
        <v>44.36</v>
      </c>
      <c r="L42" s="77">
        <f t="shared" si="3"/>
        <v>32.541999999999994</v>
      </c>
      <c r="M42" s="77">
        <f t="shared" si="3"/>
        <v>0</v>
      </c>
      <c r="N42" s="77">
        <f t="shared" si="3"/>
        <v>120.21</v>
      </c>
      <c r="O42" s="77">
        <f t="shared" si="3"/>
        <v>444.53000000000003</v>
      </c>
      <c r="P42" s="77">
        <f t="shared" si="3"/>
        <v>150.1</v>
      </c>
      <c r="Q42" s="77">
        <f t="shared" si="3"/>
        <v>11.253</v>
      </c>
    </row>
    <row r="43" spans="1:17" ht="24" customHeight="1" x14ac:dyDescent="0.25">
      <c r="A43" s="72">
        <v>33</v>
      </c>
      <c r="B43" s="178" t="s">
        <v>50</v>
      </c>
      <c r="C43" s="173" t="s">
        <v>51</v>
      </c>
      <c r="D43" s="173"/>
      <c r="E43" s="73">
        <v>100</v>
      </c>
      <c r="F43" s="74">
        <v>1.43</v>
      </c>
      <c r="G43" s="74">
        <v>6.09</v>
      </c>
      <c r="H43" s="74">
        <v>8.36</v>
      </c>
      <c r="I43" s="74">
        <v>93.9</v>
      </c>
      <c r="J43" s="74">
        <v>0.02</v>
      </c>
      <c r="K43" s="74">
        <v>9.5</v>
      </c>
      <c r="L43" s="74">
        <v>0</v>
      </c>
      <c r="M43" s="74">
        <v>4.4000000000000004</v>
      </c>
      <c r="N43" s="74">
        <v>35.15</v>
      </c>
      <c r="O43" s="74">
        <v>40.97</v>
      </c>
      <c r="P43" s="74">
        <v>20.9</v>
      </c>
      <c r="Q43" s="74">
        <v>1.33</v>
      </c>
    </row>
    <row r="44" spans="1:17" ht="30" customHeight="1" x14ac:dyDescent="0.25">
      <c r="A44" s="72">
        <v>201</v>
      </c>
      <c r="B44" s="178"/>
      <c r="C44" s="173" t="s">
        <v>52</v>
      </c>
      <c r="D44" s="173"/>
      <c r="E44" s="73">
        <v>250</v>
      </c>
      <c r="F44" s="74">
        <v>5.99</v>
      </c>
      <c r="G44" s="74">
        <v>7.54</v>
      </c>
      <c r="H44" s="74">
        <v>15.53</v>
      </c>
      <c r="I44" s="74">
        <v>148.28</v>
      </c>
      <c r="J44" s="74">
        <v>0.08</v>
      </c>
      <c r="K44" s="74">
        <v>0.04</v>
      </c>
      <c r="L44" s="74">
        <v>1.28</v>
      </c>
      <c r="M44" s="74">
        <v>0</v>
      </c>
      <c r="N44" s="74">
        <v>40.090000000000003</v>
      </c>
      <c r="O44" s="74">
        <v>43.73</v>
      </c>
      <c r="P44" s="74">
        <v>6.78</v>
      </c>
      <c r="Q44" s="74">
        <v>0.38</v>
      </c>
    </row>
    <row r="45" spans="1:17" ht="24.75" customHeight="1" x14ac:dyDescent="0.25">
      <c r="A45" s="72">
        <v>637</v>
      </c>
      <c r="B45" s="178"/>
      <c r="C45" s="168" t="s">
        <v>101</v>
      </c>
      <c r="D45" s="168"/>
      <c r="E45" s="73">
        <v>80</v>
      </c>
      <c r="F45" s="74">
        <v>16.88</v>
      </c>
      <c r="G45" s="74">
        <v>10.88</v>
      </c>
      <c r="H45" s="74">
        <v>0</v>
      </c>
      <c r="I45" s="74">
        <v>165</v>
      </c>
      <c r="J45" s="75">
        <v>0.03</v>
      </c>
      <c r="K45" s="75">
        <v>0</v>
      </c>
      <c r="L45" s="75">
        <v>16</v>
      </c>
      <c r="M45" s="75">
        <v>0</v>
      </c>
      <c r="N45" s="75">
        <v>31.2</v>
      </c>
      <c r="O45" s="75">
        <v>114.4</v>
      </c>
      <c r="P45" s="75">
        <v>16</v>
      </c>
      <c r="Q45" s="75">
        <v>1.44</v>
      </c>
    </row>
    <row r="46" spans="1:17" ht="15.75" customHeight="1" x14ac:dyDescent="0.25">
      <c r="A46" s="72">
        <v>336</v>
      </c>
      <c r="B46" s="178"/>
      <c r="C46" s="168" t="s">
        <v>94</v>
      </c>
      <c r="D46" s="168"/>
      <c r="E46" s="84" t="s">
        <v>63</v>
      </c>
      <c r="F46" s="74">
        <v>3.7</v>
      </c>
      <c r="G46" s="74">
        <v>8.64</v>
      </c>
      <c r="H46" s="74">
        <v>46.03</v>
      </c>
      <c r="I46" s="74">
        <v>284.7</v>
      </c>
      <c r="J46" s="74">
        <v>0.31</v>
      </c>
      <c r="K46" s="74">
        <v>42</v>
      </c>
      <c r="L46" s="74">
        <v>42</v>
      </c>
      <c r="M46" s="74">
        <v>0</v>
      </c>
      <c r="N46" s="74">
        <v>29.28</v>
      </c>
      <c r="O46" s="74">
        <v>159.28</v>
      </c>
      <c r="P46" s="74">
        <v>58.65</v>
      </c>
      <c r="Q46" s="74">
        <v>2.31</v>
      </c>
    </row>
    <row r="47" spans="1:17" ht="15.75" customHeight="1" x14ac:dyDescent="0.25">
      <c r="A47" s="72">
        <v>122</v>
      </c>
      <c r="B47" s="178"/>
      <c r="C47" s="169" t="s">
        <v>76</v>
      </c>
      <c r="D47" s="169"/>
      <c r="E47" s="92">
        <v>200</v>
      </c>
      <c r="F47" s="85">
        <v>0</v>
      </c>
      <c r="G47" s="93">
        <v>0</v>
      </c>
      <c r="H47" s="74">
        <v>22.58</v>
      </c>
      <c r="I47" s="74">
        <v>91.22</v>
      </c>
      <c r="J47" s="74">
        <v>0.6</v>
      </c>
      <c r="K47" s="74">
        <v>30</v>
      </c>
      <c r="L47" s="74">
        <v>0</v>
      </c>
      <c r="M47" s="74">
        <v>0</v>
      </c>
      <c r="N47" s="74">
        <v>18</v>
      </c>
      <c r="O47" s="74">
        <v>4.29</v>
      </c>
      <c r="P47" s="74">
        <v>0</v>
      </c>
      <c r="Q47" s="74">
        <v>0.6</v>
      </c>
    </row>
    <row r="48" spans="1:17" ht="18.75" x14ac:dyDescent="0.25">
      <c r="A48" s="78"/>
      <c r="B48" s="178"/>
      <c r="C48" s="170" t="s">
        <v>40</v>
      </c>
      <c r="D48" s="170"/>
      <c r="E48" s="76">
        <v>60</v>
      </c>
      <c r="F48" s="76">
        <v>3.6</v>
      </c>
      <c r="G48" s="76">
        <v>0.6</v>
      </c>
      <c r="H48" s="76">
        <v>26.7</v>
      </c>
      <c r="I48" s="76">
        <v>113.4</v>
      </c>
      <c r="J48" s="76">
        <v>0.16</v>
      </c>
      <c r="K48" s="76"/>
      <c r="L48" s="76"/>
      <c r="M48" s="76"/>
      <c r="N48" s="76">
        <v>0.1</v>
      </c>
      <c r="O48" s="76"/>
      <c r="P48" s="76"/>
      <c r="Q48" s="76">
        <v>0.03</v>
      </c>
    </row>
    <row r="49" spans="1:17" ht="24" customHeight="1" x14ac:dyDescent="0.25">
      <c r="A49" s="78"/>
      <c r="B49" s="79"/>
      <c r="C49" s="171" t="s">
        <v>41</v>
      </c>
      <c r="D49" s="171"/>
      <c r="E49" s="77">
        <v>890</v>
      </c>
      <c r="F49" s="80">
        <f t="shared" ref="F49:Q49" si="4">SUM(F43:F48)</f>
        <v>31.599999999999998</v>
      </c>
      <c r="G49" s="80">
        <f t="shared" si="4"/>
        <v>33.75</v>
      </c>
      <c r="H49" s="80">
        <f t="shared" si="4"/>
        <v>119.2</v>
      </c>
      <c r="I49" s="80">
        <f t="shared" si="4"/>
        <v>896.5</v>
      </c>
      <c r="J49" s="80">
        <f t="shared" si="4"/>
        <v>1.2</v>
      </c>
      <c r="K49" s="80">
        <f t="shared" si="4"/>
        <v>81.539999999999992</v>
      </c>
      <c r="L49" s="80">
        <f t="shared" si="4"/>
        <v>59.28</v>
      </c>
      <c r="M49" s="80">
        <f t="shared" si="4"/>
        <v>4.4000000000000004</v>
      </c>
      <c r="N49" s="80">
        <f t="shared" si="4"/>
        <v>153.82000000000002</v>
      </c>
      <c r="O49" s="80">
        <f t="shared" si="4"/>
        <v>362.67</v>
      </c>
      <c r="P49" s="80">
        <f t="shared" si="4"/>
        <v>102.33</v>
      </c>
      <c r="Q49" s="80">
        <f t="shared" si="4"/>
        <v>6.09</v>
      </c>
    </row>
    <row r="50" spans="1:17" ht="25.5" customHeight="1" x14ac:dyDescent="0.35">
      <c r="A50" s="81"/>
      <c r="B50" s="175" t="s">
        <v>102</v>
      </c>
      <c r="C50" s="175"/>
      <c r="D50" s="175"/>
      <c r="E50" s="175"/>
      <c r="F50" s="48">
        <f t="shared" ref="F50:Q50" si="5">F42+F49</f>
        <v>59.489999999999995</v>
      </c>
      <c r="G50" s="48">
        <f t="shared" si="5"/>
        <v>52.84</v>
      </c>
      <c r="H50" s="48">
        <f t="shared" si="5"/>
        <v>247.11</v>
      </c>
      <c r="I50" s="48">
        <f t="shared" si="5"/>
        <v>1680.72</v>
      </c>
      <c r="J50" s="48">
        <f t="shared" si="5"/>
        <v>3.96</v>
      </c>
      <c r="K50" s="48">
        <f t="shared" si="5"/>
        <v>125.89999999999999</v>
      </c>
      <c r="L50" s="48">
        <f t="shared" si="5"/>
        <v>91.822000000000003</v>
      </c>
      <c r="M50" s="48">
        <f t="shared" si="5"/>
        <v>4.4000000000000004</v>
      </c>
      <c r="N50" s="48">
        <f t="shared" si="5"/>
        <v>274.03000000000003</v>
      </c>
      <c r="O50" s="48">
        <f t="shared" si="5"/>
        <v>807.2</v>
      </c>
      <c r="P50" s="48">
        <f t="shared" si="5"/>
        <v>252.43</v>
      </c>
      <c r="Q50" s="48">
        <f t="shared" si="5"/>
        <v>17.343</v>
      </c>
    </row>
  </sheetData>
  <mergeCells count="52">
    <mergeCell ref="B5:D5"/>
    <mergeCell ref="C49:D49"/>
    <mergeCell ref="B50:E50"/>
    <mergeCell ref="B43:B48"/>
    <mergeCell ref="C43:D43"/>
    <mergeCell ref="C44:D44"/>
    <mergeCell ref="C45:D45"/>
    <mergeCell ref="C46:D46"/>
    <mergeCell ref="C47:D47"/>
    <mergeCell ref="C48:D48"/>
    <mergeCell ref="B37:B42"/>
    <mergeCell ref="C37:D37"/>
    <mergeCell ref="C38:D38"/>
    <mergeCell ref="C39:D39"/>
    <mergeCell ref="C40:D40"/>
    <mergeCell ref="C41:D41"/>
    <mergeCell ref="C42:D42"/>
    <mergeCell ref="F34:H34"/>
    <mergeCell ref="I34:I35"/>
    <mergeCell ref="J34:M34"/>
    <mergeCell ref="N34:Q34"/>
    <mergeCell ref="C36:D36"/>
    <mergeCell ref="B24:E24"/>
    <mergeCell ref="A34:A35"/>
    <mergeCell ref="B34:B35"/>
    <mergeCell ref="C34:D35"/>
    <mergeCell ref="E34:E35"/>
    <mergeCell ref="B31:D31"/>
    <mergeCell ref="B17:B23"/>
    <mergeCell ref="C17:D17"/>
    <mergeCell ref="C18:D18"/>
    <mergeCell ref="C19:D19"/>
    <mergeCell ref="C20:D20"/>
    <mergeCell ref="C21:D21"/>
    <mergeCell ref="C22:D22"/>
    <mergeCell ref="C23:D23"/>
    <mergeCell ref="I8:I9"/>
    <mergeCell ref="J8:M8"/>
    <mergeCell ref="N8:Q8"/>
    <mergeCell ref="C10:D10"/>
    <mergeCell ref="B11:B16"/>
    <mergeCell ref="C11:D11"/>
    <mergeCell ref="C12:D12"/>
    <mergeCell ref="C13:D13"/>
    <mergeCell ref="C14:D14"/>
    <mergeCell ref="C15:D15"/>
    <mergeCell ref="C16:D16"/>
    <mergeCell ref="A8:A9"/>
    <mergeCell ref="B8:B9"/>
    <mergeCell ref="C8:D9"/>
    <mergeCell ref="E8:E9"/>
    <mergeCell ref="F8:H8"/>
  </mergeCells>
  <pageMargins left="0.70833333333333304" right="0.70833333333333304" top="0.74791666666666701" bottom="0.74791666666666701" header="0.51180555555555496" footer="0.51180555555555496"/>
  <pageSetup paperSize="9" scale="76" firstPageNumber="0" fitToHeight="0" orientation="landscape" horizontalDpi="4294967294" verticalDpi="4294967294" r:id="rId1"/>
  <rowBreaks count="1" manualBreakCount="1">
    <brk id="2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view="pageBreakPreview" topLeftCell="A16" zoomScaleNormal="100" workbookViewId="0">
      <selection activeCell="K23" sqref="K23"/>
    </sheetView>
  </sheetViews>
  <sheetFormatPr defaultRowHeight="15" x14ac:dyDescent="0.25"/>
  <cols>
    <col min="1" max="1" width="12" style="36"/>
    <col min="2" max="3" width="5"/>
    <col min="4" max="6" width="9.28515625"/>
    <col min="7" max="7" width="9.42578125"/>
    <col min="8" max="8" width="9.28515625"/>
    <col min="9" max="9" width="7.5703125"/>
    <col min="10" max="12" width="9.28515625"/>
    <col min="13" max="13" width="9.42578125"/>
    <col min="14" max="15" width="9.28515625"/>
    <col min="16" max="1025" width="8.7109375"/>
  </cols>
  <sheetData>
    <row r="1" spans="1:22" x14ac:dyDescent="0.25">
      <c r="A1"/>
    </row>
    <row r="4" spans="1:22" s="3" customFormat="1" ht="18.75" x14ac:dyDescent="0.3">
      <c r="A4" s="189" t="s">
        <v>159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1:22" x14ac:dyDescent="0.25">
      <c r="A5"/>
      <c r="D5" s="4"/>
      <c r="E5" s="4"/>
      <c r="F5" s="4"/>
      <c r="G5" s="4"/>
    </row>
    <row r="6" spans="1:22" s="2" customFormat="1" ht="15.75" customHeight="1" x14ac:dyDescent="0.25">
      <c r="A6" s="182" t="s">
        <v>103</v>
      </c>
      <c r="B6" s="129" t="s">
        <v>104</v>
      </c>
      <c r="C6" s="129"/>
      <c r="D6" s="146" t="s">
        <v>11</v>
      </c>
      <c r="E6" s="146"/>
      <c r="F6" s="146"/>
      <c r="G6" s="129" t="s">
        <v>12</v>
      </c>
      <c r="H6" s="137" t="s">
        <v>13</v>
      </c>
      <c r="I6" s="137"/>
      <c r="J6" s="137"/>
      <c r="K6" s="137"/>
      <c r="L6" s="137" t="s">
        <v>14</v>
      </c>
      <c r="M6" s="137"/>
      <c r="N6" s="137"/>
      <c r="O6" s="137"/>
    </row>
    <row r="7" spans="1:22" ht="17.25" x14ac:dyDescent="0.3">
      <c r="A7" s="182"/>
      <c r="B7" s="129"/>
      <c r="C7" s="129"/>
      <c r="D7" s="6" t="s">
        <v>15</v>
      </c>
      <c r="E7" s="6" t="s">
        <v>16</v>
      </c>
      <c r="F7" s="6" t="s">
        <v>17</v>
      </c>
      <c r="G7" s="129"/>
      <c r="H7" s="7" t="s">
        <v>18</v>
      </c>
      <c r="I7" s="6" t="s">
        <v>19</v>
      </c>
      <c r="J7" s="6" t="s">
        <v>20</v>
      </c>
      <c r="K7" s="6" t="s">
        <v>21</v>
      </c>
      <c r="L7" s="6" t="s">
        <v>22</v>
      </c>
      <c r="M7" s="6" t="s">
        <v>23</v>
      </c>
      <c r="N7" s="6" t="s">
        <v>24</v>
      </c>
      <c r="O7" s="37" t="s">
        <v>25</v>
      </c>
    </row>
    <row r="8" spans="1:22" s="3" customFormat="1" ht="17.25" customHeight="1" x14ac:dyDescent="0.25">
      <c r="A8" s="38" t="s">
        <v>105</v>
      </c>
      <c r="B8" s="183" t="s">
        <v>3</v>
      </c>
      <c r="C8" s="183"/>
      <c r="D8" s="35">
        <f>день1!F25</f>
        <v>35.71</v>
      </c>
      <c r="E8" s="35">
        <f>день1!G25</f>
        <v>54.019999999999996</v>
      </c>
      <c r="F8" s="35">
        <f>день1!H25</f>
        <v>210.49</v>
      </c>
      <c r="G8" s="35">
        <f>день1!I25</f>
        <v>1449.2099999999998</v>
      </c>
      <c r="H8" s="35">
        <f>день1!J25</f>
        <v>1.17</v>
      </c>
      <c r="I8" s="35">
        <f>день1!K25</f>
        <v>40.879999999999995</v>
      </c>
      <c r="J8" s="35">
        <f>день1!L25</f>
        <v>122.604</v>
      </c>
      <c r="K8" s="35">
        <f>день1!M25</f>
        <v>32.17</v>
      </c>
      <c r="L8" s="35">
        <f>день1!N25</f>
        <v>510.19999999999993</v>
      </c>
      <c r="M8" s="35">
        <f>день1!O25</f>
        <v>571.58000000000004</v>
      </c>
      <c r="N8" s="39">
        <f>день1!P25</f>
        <v>118.89</v>
      </c>
      <c r="O8" s="8">
        <f>день1!Q25</f>
        <v>40.070999999999998</v>
      </c>
      <c r="P8" s="40"/>
      <c r="Q8" s="40"/>
      <c r="R8" s="40"/>
      <c r="S8" s="40"/>
      <c r="T8" s="40"/>
      <c r="U8" s="40"/>
      <c r="V8" s="40"/>
    </row>
    <row r="9" spans="1:22" s="29" customFormat="1" ht="18.75" customHeight="1" x14ac:dyDescent="0.25">
      <c r="A9" s="41" t="s">
        <v>106</v>
      </c>
      <c r="B9" s="184" t="s">
        <v>3</v>
      </c>
      <c r="C9" s="184"/>
      <c r="D9" s="17">
        <v>55.28</v>
      </c>
      <c r="E9" s="17">
        <v>55.5</v>
      </c>
      <c r="F9" s="17">
        <v>237.39</v>
      </c>
      <c r="G9" s="17">
        <v>1742.09</v>
      </c>
      <c r="H9" s="17">
        <v>2.57</v>
      </c>
      <c r="I9" s="17">
        <v>29.72</v>
      </c>
      <c r="J9" s="17">
        <v>46.91</v>
      </c>
      <c r="K9" s="17">
        <v>4.4000000000000004</v>
      </c>
      <c r="L9" s="17">
        <v>200.24</v>
      </c>
      <c r="M9" s="17">
        <v>523.12</v>
      </c>
      <c r="N9" s="42">
        <v>150.85</v>
      </c>
      <c r="O9" s="17">
        <v>9.8699999999999992</v>
      </c>
      <c r="P9" s="43"/>
      <c r="Q9" s="43"/>
      <c r="R9" s="43"/>
      <c r="S9" s="43"/>
      <c r="T9" s="43"/>
      <c r="U9" s="43"/>
      <c r="V9" s="43"/>
    </row>
    <row r="10" spans="1:22" ht="18.75" customHeight="1" x14ac:dyDescent="0.25">
      <c r="A10" s="41" t="s">
        <v>107</v>
      </c>
      <c r="B10" s="140" t="s">
        <v>3</v>
      </c>
      <c r="C10" s="140"/>
      <c r="D10" s="17">
        <v>59.56</v>
      </c>
      <c r="E10" s="17">
        <v>51.22</v>
      </c>
      <c r="F10" s="17">
        <v>200.53</v>
      </c>
      <c r="G10" s="17">
        <v>1510.79</v>
      </c>
      <c r="H10" s="17">
        <v>18.79</v>
      </c>
      <c r="I10" s="17">
        <v>31.55</v>
      </c>
      <c r="J10" s="17">
        <v>138.53</v>
      </c>
      <c r="K10" s="17">
        <v>16.3</v>
      </c>
      <c r="L10" s="17">
        <v>558.03</v>
      </c>
      <c r="M10" s="28">
        <v>1032.5899999999999</v>
      </c>
      <c r="N10" s="42">
        <v>280.83</v>
      </c>
      <c r="O10" s="17">
        <v>12.52</v>
      </c>
      <c r="P10" s="43"/>
      <c r="Q10" s="43"/>
      <c r="R10" s="43"/>
      <c r="S10" s="43"/>
      <c r="T10" s="43"/>
      <c r="U10" s="43"/>
      <c r="V10" s="43"/>
    </row>
    <row r="11" spans="1:22" s="3" customFormat="1" ht="18" customHeight="1" x14ac:dyDescent="0.25">
      <c r="A11" s="38" t="s">
        <v>108</v>
      </c>
      <c r="B11" s="140" t="s">
        <v>3</v>
      </c>
      <c r="C11" s="140"/>
      <c r="D11" s="10">
        <v>64.89</v>
      </c>
      <c r="E11" s="10">
        <v>58.14</v>
      </c>
      <c r="F11" s="10">
        <v>194.74</v>
      </c>
      <c r="G11" s="10">
        <v>1517.59</v>
      </c>
      <c r="H11" s="13">
        <v>3.15</v>
      </c>
      <c r="I11" s="13">
        <v>53.61</v>
      </c>
      <c r="J11" s="13">
        <v>73.209999999999994</v>
      </c>
      <c r="K11" s="13">
        <v>0.12</v>
      </c>
      <c r="L11" s="13">
        <v>161.31</v>
      </c>
      <c r="M11" s="13">
        <v>562.09</v>
      </c>
      <c r="N11" s="16">
        <v>156.27000000000001</v>
      </c>
      <c r="O11" s="13">
        <v>43.28</v>
      </c>
      <c r="P11" s="40"/>
      <c r="Q11" s="40"/>
      <c r="R11" s="40"/>
      <c r="S11" s="40"/>
      <c r="T11" s="40"/>
      <c r="U11" s="40"/>
      <c r="V11" s="40"/>
    </row>
    <row r="12" spans="1:22" s="29" customFormat="1" ht="17.25" customHeight="1" x14ac:dyDescent="0.25">
      <c r="A12" s="41" t="s">
        <v>109</v>
      </c>
      <c r="B12" s="149" t="s">
        <v>3</v>
      </c>
      <c r="C12" s="149"/>
      <c r="D12" s="17">
        <v>62.87</v>
      </c>
      <c r="E12" s="17">
        <v>49.49</v>
      </c>
      <c r="F12" s="17">
        <v>212.48</v>
      </c>
      <c r="G12" s="17">
        <v>1529.85</v>
      </c>
      <c r="H12" s="13">
        <v>2.65</v>
      </c>
      <c r="I12" s="13">
        <v>63.68</v>
      </c>
      <c r="J12" s="13">
        <v>120.16</v>
      </c>
      <c r="K12" s="13">
        <v>0.66</v>
      </c>
      <c r="L12" s="13">
        <v>484.67</v>
      </c>
      <c r="M12" s="13">
        <v>879.88</v>
      </c>
      <c r="N12" s="13">
        <v>249.13</v>
      </c>
      <c r="O12" s="13">
        <v>17.87</v>
      </c>
    </row>
    <row r="13" spans="1:22" ht="18.75" customHeight="1" x14ac:dyDescent="0.25">
      <c r="A13" s="185" t="s">
        <v>110</v>
      </c>
      <c r="B13" s="185"/>
      <c r="C13" s="185"/>
      <c r="D13" s="14">
        <f t="shared" ref="D13:O13" si="0">SUM(D8:D12)</f>
        <v>278.31</v>
      </c>
      <c r="E13" s="14">
        <f t="shared" si="0"/>
        <v>268.37</v>
      </c>
      <c r="F13" s="14">
        <f t="shared" si="0"/>
        <v>1055.6299999999999</v>
      </c>
      <c r="G13" s="14">
        <f t="shared" si="0"/>
        <v>7749.5300000000007</v>
      </c>
      <c r="H13" s="14">
        <f t="shared" si="0"/>
        <v>28.329999999999995</v>
      </c>
      <c r="I13" s="14">
        <f t="shared" si="0"/>
        <v>219.44</v>
      </c>
      <c r="J13" s="14">
        <f t="shared" si="0"/>
        <v>501.41399999999999</v>
      </c>
      <c r="K13" s="14">
        <f t="shared" si="0"/>
        <v>53.65</v>
      </c>
      <c r="L13" s="14">
        <f t="shared" si="0"/>
        <v>1914.4499999999998</v>
      </c>
      <c r="M13" s="14">
        <f t="shared" si="0"/>
        <v>3569.26</v>
      </c>
      <c r="N13" s="14">
        <f t="shared" si="0"/>
        <v>955.96999999999991</v>
      </c>
      <c r="O13" s="14">
        <f t="shared" si="0"/>
        <v>123.611</v>
      </c>
    </row>
    <row r="14" spans="1:22" ht="18.75" customHeight="1" x14ac:dyDescent="0.25">
      <c r="A14" s="186" t="s">
        <v>111</v>
      </c>
      <c r="B14" s="186"/>
      <c r="C14" s="186"/>
      <c r="D14" s="14">
        <f t="shared" ref="D14:O14" si="1">SUM(D8:D12)/5</f>
        <v>55.661999999999999</v>
      </c>
      <c r="E14" s="14">
        <f t="shared" si="1"/>
        <v>53.673999999999999</v>
      </c>
      <c r="F14" s="14">
        <f t="shared" si="1"/>
        <v>211.12599999999998</v>
      </c>
      <c r="G14" s="14">
        <f t="shared" si="1"/>
        <v>1549.9060000000002</v>
      </c>
      <c r="H14" s="14">
        <f t="shared" si="1"/>
        <v>5.6659999999999986</v>
      </c>
      <c r="I14" s="14">
        <f t="shared" si="1"/>
        <v>43.887999999999998</v>
      </c>
      <c r="J14" s="14">
        <f t="shared" si="1"/>
        <v>100.28279999999999</v>
      </c>
      <c r="K14" s="14">
        <f t="shared" si="1"/>
        <v>10.73</v>
      </c>
      <c r="L14" s="14">
        <f t="shared" si="1"/>
        <v>382.89</v>
      </c>
      <c r="M14" s="14">
        <f t="shared" si="1"/>
        <v>713.85200000000009</v>
      </c>
      <c r="N14" s="14">
        <f t="shared" si="1"/>
        <v>191.19399999999999</v>
      </c>
      <c r="O14" s="14">
        <f t="shared" si="1"/>
        <v>24.722200000000001</v>
      </c>
    </row>
    <row r="15" spans="1:22" ht="15.75" customHeight="1" x14ac:dyDescent="0.25">
      <c r="A15" s="41" t="s">
        <v>112</v>
      </c>
      <c r="B15" s="142" t="s">
        <v>85</v>
      </c>
      <c r="C15" s="142"/>
      <c r="D15" s="17">
        <v>30.23</v>
      </c>
      <c r="E15" s="17">
        <v>38.130000000000003</v>
      </c>
      <c r="F15" s="17">
        <v>349.15</v>
      </c>
      <c r="G15" s="17">
        <v>1438.23</v>
      </c>
      <c r="H15" s="17">
        <v>2.4900000000000002</v>
      </c>
      <c r="I15" s="17">
        <v>43.58</v>
      </c>
      <c r="J15" s="17">
        <v>45.63</v>
      </c>
      <c r="K15" s="17">
        <v>5.01</v>
      </c>
      <c r="L15" s="17">
        <v>153.99</v>
      </c>
      <c r="M15" s="17">
        <v>388.62</v>
      </c>
      <c r="N15" s="17">
        <v>140.27000000000001</v>
      </c>
      <c r="O15" s="17">
        <v>13.91</v>
      </c>
    </row>
    <row r="16" spans="1:22" ht="15.75" customHeight="1" x14ac:dyDescent="0.25">
      <c r="A16" s="41" t="s">
        <v>113</v>
      </c>
      <c r="B16" s="141" t="s">
        <v>85</v>
      </c>
      <c r="C16" s="141"/>
      <c r="D16" s="17">
        <v>58.25</v>
      </c>
      <c r="E16" s="17">
        <v>50.82</v>
      </c>
      <c r="F16" s="17">
        <v>235.64</v>
      </c>
      <c r="G16" s="17">
        <v>1479.65</v>
      </c>
      <c r="H16" s="17">
        <v>18.97</v>
      </c>
      <c r="I16" s="17">
        <v>18.920000000000002</v>
      </c>
      <c r="J16" s="17">
        <v>48.96</v>
      </c>
      <c r="K16" s="17">
        <v>13.46</v>
      </c>
      <c r="L16" s="17">
        <v>204.95</v>
      </c>
      <c r="M16" s="17">
        <v>631.66</v>
      </c>
      <c r="N16" s="17">
        <v>190.1</v>
      </c>
      <c r="O16" s="17">
        <v>11.67</v>
      </c>
    </row>
    <row r="17" spans="1:15" ht="15.75" customHeight="1" x14ac:dyDescent="0.25">
      <c r="A17" s="41" t="s">
        <v>114</v>
      </c>
      <c r="B17" s="142" t="s">
        <v>85</v>
      </c>
      <c r="C17" s="142"/>
      <c r="D17" s="24">
        <v>46.52</v>
      </c>
      <c r="E17" s="24">
        <v>42.03</v>
      </c>
      <c r="F17" s="24">
        <v>206.55</v>
      </c>
      <c r="G17" s="24">
        <v>1278.29</v>
      </c>
      <c r="H17" s="24">
        <v>2.7</v>
      </c>
      <c r="I17" s="24">
        <v>55.8</v>
      </c>
      <c r="J17" s="24">
        <v>60.68</v>
      </c>
      <c r="K17" s="24">
        <v>0.12</v>
      </c>
      <c r="L17" s="24">
        <v>141.27000000000001</v>
      </c>
      <c r="M17" s="24">
        <v>637.41999999999996</v>
      </c>
      <c r="N17" s="24">
        <v>177.11</v>
      </c>
      <c r="O17" s="24">
        <v>41.39</v>
      </c>
    </row>
    <row r="18" spans="1:15" ht="15.75" customHeight="1" x14ac:dyDescent="0.25">
      <c r="A18" s="41" t="s">
        <v>115</v>
      </c>
      <c r="B18" s="149" t="s">
        <v>85</v>
      </c>
      <c r="C18" s="149"/>
      <c r="D18" s="13">
        <v>67.33</v>
      </c>
      <c r="E18" s="13">
        <v>57.95</v>
      </c>
      <c r="F18" s="13">
        <v>229.47</v>
      </c>
      <c r="G18" s="13">
        <v>1689.2</v>
      </c>
      <c r="H18" s="13">
        <v>2.92</v>
      </c>
      <c r="I18" s="13">
        <v>32.39</v>
      </c>
      <c r="J18" s="13">
        <v>124.45</v>
      </c>
      <c r="K18" s="13">
        <v>0.92</v>
      </c>
      <c r="L18" s="13">
        <v>339.23</v>
      </c>
      <c r="M18" s="13">
        <v>862.83</v>
      </c>
      <c r="N18" s="13">
        <v>238.74</v>
      </c>
      <c r="O18" s="13">
        <v>12.57</v>
      </c>
    </row>
    <row r="19" spans="1:15" ht="15.75" x14ac:dyDescent="0.25">
      <c r="A19" s="41" t="s">
        <v>116</v>
      </c>
      <c r="B19" s="143" t="s">
        <v>85</v>
      </c>
      <c r="C19" s="143"/>
      <c r="D19" s="15">
        <v>52.46</v>
      </c>
      <c r="E19" s="15">
        <v>45.7</v>
      </c>
      <c r="F19" s="15">
        <v>222.55</v>
      </c>
      <c r="G19" s="15">
        <v>1489.91</v>
      </c>
      <c r="H19" s="15">
        <v>3.82</v>
      </c>
      <c r="I19" s="15">
        <v>114.38</v>
      </c>
      <c r="J19" s="15">
        <v>75.66</v>
      </c>
      <c r="K19" s="15">
        <v>4.4000000000000004</v>
      </c>
      <c r="L19" s="15">
        <v>239.64</v>
      </c>
      <c r="M19" s="15">
        <v>670.18</v>
      </c>
      <c r="N19" s="15">
        <v>213.08</v>
      </c>
      <c r="O19" s="15">
        <v>16.16</v>
      </c>
    </row>
    <row r="20" spans="1:15" ht="18.75" customHeight="1" x14ac:dyDescent="0.25">
      <c r="A20" s="185" t="s">
        <v>110</v>
      </c>
      <c r="B20" s="185"/>
      <c r="C20" s="185"/>
      <c r="D20" s="14">
        <f t="shared" ref="D20:O20" si="2">SUM(D15:D19)</f>
        <v>254.79</v>
      </c>
      <c r="E20" s="14">
        <f t="shared" si="2"/>
        <v>234.63</v>
      </c>
      <c r="F20" s="14">
        <f t="shared" si="2"/>
        <v>1243.3599999999999</v>
      </c>
      <c r="G20" s="14">
        <f t="shared" si="2"/>
        <v>7375.28</v>
      </c>
      <c r="H20" s="14">
        <f t="shared" si="2"/>
        <v>30.9</v>
      </c>
      <c r="I20" s="14">
        <f t="shared" si="2"/>
        <v>265.07</v>
      </c>
      <c r="J20" s="14">
        <f t="shared" si="2"/>
        <v>355.38</v>
      </c>
      <c r="K20" s="14">
        <f t="shared" si="2"/>
        <v>23.910000000000004</v>
      </c>
      <c r="L20" s="14">
        <f t="shared" si="2"/>
        <v>1079.08</v>
      </c>
      <c r="M20" s="14">
        <f t="shared" si="2"/>
        <v>3190.7099999999996</v>
      </c>
      <c r="N20" s="14">
        <f t="shared" si="2"/>
        <v>959.30000000000007</v>
      </c>
      <c r="O20" s="14">
        <f t="shared" si="2"/>
        <v>95.699999999999989</v>
      </c>
    </row>
    <row r="21" spans="1:15" ht="18.75" customHeight="1" x14ac:dyDescent="0.25">
      <c r="A21" s="186" t="s">
        <v>111</v>
      </c>
      <c r="B21" s="186"/>
      <c r="C21" s="186"/>
      <c r="D21" s="14">
        <f t="shared" ref="D21:O21" si="3">SUM(D15:D19)/5</f>
        <v>50.957999999999998</v>
      </c>
      <c r="E21" s="14">
        <f t="shared" si="3"/>
        <v>46.926000000000002</v>
      </c>
      <c r="F21" s="14">
        <f t="shared" si="3"/>
        <v>248.67199999999997</v>
      </c>
      <c r="G21" s="14">
        <f t="shared" si="3"/>
        <v>1475.056</v>
      </c>
      <c r="H21" s="14">
        <f t="shared" si="3"/>
        <v>6.18</v>
      </c>
      <c r="I21" s="14">
        <f t="shared" si="3"/>
        <v>53.013999999999996</v>
      </c>
      <c r="J21" s="14">
        <f t="shared" si="3"/>
        <v>71.075999999999993</v>
      </c>
      <c r="K21" s="14">
        <f t="shared" si="3"/>
        <v>4.7820000000000009</v>
      </c>
      <c r="L21" s="14">
        <f t="shared" si="3"/>
        <v>215.81599999999997</v>
      </c>
      <c r="M21" s="14">
        <f t="shared" si="3"/>
        <v>638.14199999999994</v>
      </c>
      <c r="N21" s="14">
        <f t="shared" si="3"/>
        <v>191.86</v>
      </c>
      <c r="O21" s="14">
        <f t="shared" si="3"/>
        <v>19.139999999999997</v>
      </c>
    </row>
    <row r="22" spans="1:15" ht="21.75" customHeight="1" x14ac:dyDescent="0.25">
      <c r="A22" s="186" t="s">
        <v>117</v>
      </c>
      <c r="B22" s="186"/>
      <c r="C22" s="186"/>
      <c r="D22" s="37">
        <f t="shared" ref="D22:O22" si="4">D13+D20</f>
        <v>533.1</v>
      </c>
      <c r="E22" s="37">
        <f t="shared" si="4"/>
        <v>503</v>
      </c>
      <c r="F22" s="37">
        <f t="shared" si="4"/>
        <v>2298.9899999999998</v>
      </c>
      <c r="G22" s="37">
        <f t="shared" si="4"/>
        <v>15124.810000000001</v>
      </c>
      <c r="H22" s="37">
        <f t="shared" si="4"/>
        <v>59.22999999999999</v>
      </c>
      <c r="I22" s="37">
        <f t="shared" si="4"/>
        <v>484.51</v>
      </c>
      <c r="J22" s="37">
        <f t="shared" si="4"/>
        <v>856.79399999999998</v>
      </c>
      <c r="K22" s="37">
        <f t="shared" si="4"/>
        <v>77.56</v>
      </c>
      <c r="L22" s="37">
        <f t="shared" si="4"/>
        <v>2993.5299999999997</v>
      </c>
      <c r="M22" s="37">
        <f t="shared" si="4"/>
        <v>6759.9699999999993</v>
      </c>
      <c r="N22" s="37">
        <f t="shared" si="4"/>
        <v>1915.27</v>
      </c>
      <c r="O22" s="37">
        <f t="shared" si="4"/>
        <v>219.31099999999998</v>
      </c>
    </row>
    <row r="23" spans="1:15" s="30" customFormat="1" ht="15.75" x14ac:dyDescent="0.25">
      <c r="A23" s="185" t="s">
        <v>118</v>
      </c>
      <c r="B23" s="185"/>
      <c r="C23" s="185"/>
      <c r="D23" s="5">
        <f t="shared" ref="D23:O23" si="5">(D14+D21)/2</f>
        <v>53.31</v>
      </c>
      <c r="E23" s="5">
        <f t="shared" si="5"/>
        <v>50.3</v>
      </c>
      <c r="F23" s="5">
        <f t="shared" si="5"/>
        <v>229.89899999999997</v>
      </c>
      <c r="G23" s="5">
        <f t="shared" si="5"/>
        <v>1512.4810000000002</v>
      </c>
      <c r="H23" s="5">
        <f t="shared" si="5"/>
        <v>5.9229999999999992</v>
      </c>
      <c r="I23" s="5">
        <f t="shared" si="5"/>
        <v>48.450999999999993</v>
      </c>
      <c r="J23" s="5">
        <f t="shared" si="5"/>
        <v>85.679399999999987</v>
      </c>
      <c r="K23" s="5">
        <f t="shared" si="5"/>
        <v>7.7560000000000002</v>
      </c>
      <c r="L23" s="5">
        <f t="shared" si="5"/>
        <v>299.35299999999995</v>
      </c>
      <c r="M23" s="5">
        <f t="shared" si="5"/>
        <v>675.99700000000007</v>
      </c>
      <c r="N23" s="5">
        <f t="shared" si="5"/>
        <v>191.52699999999999</v>
      </c>
      <c r="O23" s="5">
        <f t="shared" si="5"/>
        <v>21.931100000000001</v>
      </c>
    </row>
    <row r="24" spans="1:15" x14ac:dyDescent="0.25">
      <c r="A24"/>
    </row>
    <row r="25" spans="1:15" x14ac:dyDescent="0.25">
      <c r="A25"/>
    </row>
    <row r="26" spans="1:15" s="44" customFormat="1" x14ac:dyDescent="0.25"/>
    <row r="27" spans="1:15" s="44" customFormat="1" x14ac:dyDescent="0.25"/>
    <row r="28" spans="1:15" s="44" customFormat="1" x14ac:dyDescent="0.25"/>
    <row r="29" spans="1:15" s="44" customFormat="1" x14ac:dyDescent="0.25"/>
    <row r="30" spans="1:15" s="44" customFormat="1" x14ac:dyDescent="0.25"/>
    <row r="31" spans="1:15" s="29" customFormat="1" ht="18.75" x14ac:dyDescent="0.3">
      <c r="A31" s="190" t="s">
        <v>160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</row>
    <row r="32" spans="1:15" x14ac:dyDescent="0.25">
      <c r="A32"/>
      <c r="D32" s="33"/>
      <c r="E32" s="33"/>
      <c r="F32" s="33"/>
      <c r="G32" s="33"/>
    </row>
    <row r="33" spans="1:22" s="31" customFormat="1" ht="15.75" customHeight="1" x14ac:dyDescent="0.25">
      <c r="A33" s="187" t="s">
        <v>103</v>
      </c>
      <c r="B33" s="129" t="s">
        <v>104</v>
      </c>
      <c r="C33" s="129"/>
      <c r="D33" s="146" t="s">
        <v>11</v>
      </c>
      <c r="E33" s="146"/>
      <c r="F33" s="146"/>
      <c r="G33" s="129" t="s">
        <v>12</v>
      </c>
      <c r="H33" s="137" t="s">
        <v>13</v>
      </c>
      <c r="I33" s="137"/>
      <c r="J33" s="137"/>
      <c r="K33" s="137"/>
      <c r="L33" s="137" t="s">
        <v>14</v>
      </c>
      <c r="M33" s="137"/>
      <c r="N33" s="137"/>
      <c r="O33" s="137"/>
    </row>
    <row r="34" spans="1:22" ht="17.25" x14ac:dyDescent="0.3">
      <c r="A34" s="187"/>
      <c r="B34" s="129"/>
      <c r="C34" s="129"/>
      <c r="D34" s="6" t="s">
        <v>15</v>
      </c>
      <c r="E34" s="6" t="s">
        <v>16</v>
      </c>
      <c r="F34" s="6" t="s">
        <v>17</v>
      </c>
      <c r="G34" s="129"/>
      <c r="H34" s="34" t="s">
        <v>18</v>
      </c>
      <c r="I34" s="6" t="s">
        <v>19</v>
      </c>
      <c r="J34" s="6" t="s">
        <v>20</v>
      </c>
      <c r="K34" s="6" t="s">
        <v>21</v>
      </c>
      <c r="L34" s="6" t="s">
        <v>22</v>
      </c>
      <c r="M34" s="6" t="s">
        <v>23</v>
      </c>
      <c r="N34" s="6" t="s">
        <v>24</v>
      </c>
      <c r="O34" s="37" t="s">
        <v>25</v>
      </c>
    </row>
    <row r="35" spans="1:22" s="29" customFormat="1" ht="17.25" customHeight="1" x14ac:dyDescent="0.25">
      <c r="A35" s="41" t="s">
        <v>105</v>
      </c>
      <c r="B35" s="183" t="s">
        <v>3</v>
      </c>
      <c r="C35" s="183"/>
      <c r="D35" s="35">
        <v>40.33</v>
      </c>
      <c r="E35" s="35">
        <v>61.41</v>
      </c>
      <c r="F35" s="35">
        <v>215.41</v>
      </c>
      <c r="G35" s="35">
        <v>1450.9</v>
      </c>
      <c r="H35" s="35">
        <v>1.23</v>
      </c>
      <c r="I35" s="35">
        <v>44.81</v>
      </c>
      <c r="J35" s="35">
        <v>135.69999999999999</v>
      </c>
      <c r="K35" s="35">
        <v>38.24</v>
      </c>
      <c r="L35" s="35">
        <v>567.49</v>
      </c>
      <c r="M35" s="35">
        <v>664.44</v>
      </c>
      <c r="N35" s="39">
        <v>138.78</v>
      </c>
      <c r="O35" s="8">
        <v>40.950000000000003</v>
      </c>
      <c r="P35" s="43"/>
      <c r="Q35" s="43"/>
      <c r="R35" s="43"/>
      <c r="S35" s="43"/>
      <c r="T35" s="43"/>
      <c r="U35" s="43"/>
      <c r="V35" s="43"/>
    </row>
    <row r="36" spans="1:22" ht="18.75" customHeight="1" x14ac:dyDescent="0.25">
      <c r="A36" s="41" t="s">
        <v>106</v>
      </c>
      <c r="B36" s="184" t="s">
        <v>3</v>
      </c>
      <c r="C36" s="184"/>
      <c r="D36" s="17">
        <v>65.45</v>
      </c>
      <c r="E36" s="17">
        <v>65.94</v>
      </c>
      <c r="F36" s="17">
        <v>250.41</v>
      </c>
      <c r="G36" s="17">
        <v>1920.26</v>
      </c>
      <c r="H36" s="17">
        <v>2.63</v>
      </c>
      <c r="I36" s="17">
        <v>31.82</v>
      </c>
      <c r="J36" s="17">
        <v>49.97</v>
      </c>
      <c r="K36" s="17">
        <v>4.4000000000000004</v>
      </c>
      <c r="L36" s="17">
        <v>222.79</v>
      </c>
      <c r="M36" s="17">
        <v>609.94000000000005</v>
      </c>
      <c r="N36" s="42">
        <v>172.71</v>
      </c>
      <c r="O36" s="17">
        <v>11.08</v>
      </c>
      <c r="P36" s="43"/>
      <c r="Q36" s="43"/>
      <c r="R36" s="43"/>
      <c r="S36" s="43"/>
      <c r="T36" s="43"/>
      <c r="U36" s="43"/>
      <c r="V36" s="43"/>
    </row>
    <row r="37" spans="1:22" ht="18.75" customHeight="1" x14ac:dyDescent="0.25">
      <c r="A37" s="41" t="s">
        <v>107</v>
      </c>
      <c r="B37" s="140" t="s">
        <v>3</v>
      </c>
      <c r="C37" s="140"/>
      <c r="D37" s="17">
        <v>69.41</v>
      </c>
      <c r="E37" s="17">
        <v>61.7</v>
      </c>
      <c r="F37" s="17">
        <v>217.72</v>
      </c>
      <c r="G37" s="17">
        <v>1709.44</v>
      </c>
      <c r="H37" s="17">
        <v>22.9</v>
      </c>
      <c r="I37" s="17">
        <v>40.229999999999997</v>
      </c>
      <c r="J37" s="17">
        <v>159.46</v>
      </c>
      <c r="K37" s="17">
        <v>16.98</v>
      </c>
      <c r="L37" s="17">
        <v>604.83000000000004</v>
      </c>
      <c r="M37" s="28">
        <v>1178.07</v>
      </c>
      <c r="N37" s="42">
        <v>325.89999999999998</v>
      </c>
      <c r="O37" s="17">
        <v>13.82</v>
      </c>
      <c r="P37" s="43"/>
      <c r="Q37" s="43"/>
      <c r="R37" s="43"/>
      <c r="S37" s="43"/>
      <c r="T37" s="43"/>
      <c r="U37" s="43"/>
      <c r="V37" s="43"/>
    </row>
    <row r="38" spans="1:22" ht="18" customHeight="1" x14ac:dyDescent="0.25">
      <c r="A38" s="41" t="s">
        <v>108</v>
      </c>
      <c r="B38" s="140" t="s">
        <v>3</v>
      </c>
      <c r="C38" s="140"/>
      <c r="D38" s="10">
        <v>74.53</v>
      </c>
      <c r="E38" s="10">
        <v>68.11</v>
      </c>
      <c r="F38" s="10">
        <v>213.12</v>
      </c>
      <c r="G38" s="10">
        <v>1719.3</v>
      </c>
      <c r="H38" s="13">
        <v>3.23</v>
      </c>
      <c r="I38" s="13">
        <v>55.62</v>
      </c>
      <c r="J38" s="13">
        <v>88.01</v>
      </c>
      <c r="K38" s="13">
        <v>0.15</v>
      </c>
      <c r="L38" s="13">
        <v>163.34</v>
      </c>
      <c r="M38" s="13">
        <v>665.3</v>
      </c>
      <c r="N38" s="16">
        <v>175.65</v>
      </c>
      <c r="O38" s="13">
        <v>44.8</v>
      </c>
      <c r="P38" s="43"/>
      <c r="Q38" s="43"/>
      <c r="R38" s="43"/>
      <c r="S38" s="43"/>
      <c r="T38" s="43"/>
      <c r="U38" s="43"/>
      <c r="V38" s="43"/>
    </row>
    <row r="39" spans="1:22" ht="17.25" customHeight="1" x14ac:dyDescent="0.25">
      <c r="A39" s="41" t="s">
        <v>109</v>
      </c>
      <c r="B39" s="149" t="s">
        <v>3</v>
      </c>
      <c r="C39" s="149"/>
      <c r="D39" s="17">
        <v>73.209999999999994</v>
      </c>
      <c r="E39" s="17">
        <v>57.75</v>
      </c>
      <c r="F39" s="17">
        <v>222.21</v>
      </c>
      <c r="G39" s="17">
        <v>1677.05</v>
      </c>
      <c r="H39" s="13">
        <v>2.72</v>
      </c>
      <c r="I39" s="13">
        <v>67.02</v>
      </c>
      <c r="J39" s="13">
        <v>128.91</v>
      </c>
      <c r="K39" s="13">
        <v>0.78</v>
      </c>
      <c r="L39" s="13">
        <v>512.98</v>
      </c>
      <c r="M39" s="13">
        <v>990.6</v>
      </c>
      <c r="N39" s="13">
        <v>278.02999999999997</v>
      </c>
      <c r="O39" s="13">
        <v>18.989999999999998</v>
      </c>
    </row>
    <row r="40" spans="1:22" ht="18.75" customHeight="1" x14ac:dyDescent="0.25">
      <c r="A40" s="185" t="s">
        <v>110</v>
      </c>
      <c r="B40" s="185"/>
      <c r="C40" s="185"/>
      <c r="D40" s="14">
        <f t="shared" ref="D40:O40" si="6">SUM(D35:D39)</f>
        <v>322.93</v>
      </c>
      <c r="E40" s="14">
        <f t="shared" si="6"/>
        <v>314.91000000000003</v>
      </c>
      <c r="F40" s="14">
        <f t="shared" si="6"/>
        <v>1118.8699999999999</v>
      </c>
      <c r="G40" s="14">
        <f t="shared" si="6"/>
        <v>8476.9500000000007</v>
      </c>
      <c r="H40" s="14">
        <f t="shared" si="6"/>
        <v>32.71</v>
      </c>
      <c r="I40" s="14">
        <f t="shared" si="6"/>
        <v>239.5</v>
      </c>
      <c r="J40" s="14">
        <f t="shared" si="6"/>
        <v>562.04999999999995</v>
      </c>
      <c r="K40" s="14">
        <f t="shared" si="6"/>
        <v>60.550000000000004</v>
      </c>
      <c r="L40" s="14">
        <f t="shared" si="6"/>
        <v>2071.4300000000003</v>
      </c>
      <c r="M40" s="14">
        <f t="shared" si="6"/>
        <v>4108.3500000000004</v>
      </c>
      <c r="N40" s="14">
        <f t="shared" si="6"/>
        <v>1091.07</v>
      </c>
      <c r="O40" s="14">
        <f t="shared" si="6"/>
        <v>129.63999999999999</v>
      </c>
    </row>
    <row r="41" spans="1:22" ht="18.75" customHeight="1" x14ac:dyDescent="0.25">
      <c r="A41" s="186" t="s">
        <v>111</v>
      </c>
      <c r="B41" s="186"/>
      <c r="C41" s="186"/>
      <c r="D41" s="14">
        <f t="shared" ref="D41:O41" si="7">SUM(D35:D39)/5</f>
        <v>64.585999999999999</v>
      </c>
      <c r="E41" s="14">
        <f t="shared" si="7"/>
        <v>62.982000000000006</v>
      </c>
      <c r="F41" s="14">
        <f t="shared" si="7"/>
        <v>223.77399999999997</v>
      </c>
      <c r="G41" s="14">
        <f t="shared" si="7"/>
        <v>1695.39</v>
      </c>
      <c r="H41" s="14">
        <f t="shared" si="7"/>
        <v>6.5419999999999998</v>
      </c>
      <c r="I41" s="14">
        <f t="shared" si="7"/>
        <v>47.9</v>
      </c>
      <c r="J41" s="14">
        <f t="shared" si="7"/>
        <v>112.41</v>
      </c>
      <c r="K41" s="14">
        <f t="shared" si="7"/>
        <v>12.110000000000001</v>
      </c>
      <c r="L41" s="14">
        <f t="shared" si="7"/>
        <v>414.28600000000006</v>
      </c>
      <c r="M41" s="14">
        <f t="shared" si="7"/>
        <v>821.67000000000007</v>
      </c>
      <c r="N41" s="14">
        <f t="shared" si="7"/>
        <v>218.214</v>
      </c>
      <c r="O41" s="14">
        <f t="shared" si="7"/>
        <v>25.927999999999997</v>
      </c>
    </row>
    <row r="42" spans="1:22" ht="15.75" customHeight="1" x14ac:dyDescent="0.25">
      <c r="A42" s="41" t="s">
        <v>112</v>
      </c>
      <c r="B42" s="142" t="s">
        <v>85</v>
      </c>
      <c r="C42" s="142"/>
      <c r="D42" s="17">
        <v>36.270000000000003</v>
      </c>
      <c r="E42" s="17">
        <v>45.76</v>
      </c>
      <c r="F42" s="17">
        <v>369.59</v>
      </c>
      <c r="G42" s="17">
        <v>1588</v>
      </c>
      <c r="H42" s="17">
        <v>2.61</v>
      </c>
      <c r="I42" s="17">
        <v>50.93</v>
      </c>
      <c r="J42" s="17">
        <v>50.73</v>
      </c>
      <c r="K42" s="17">
        <v>5.04</v>
      </c>
      <c r="L42" s="17">
        <v>173.67</v>
      </c>
      <c r="M42" s="17">
        <v>440.04</v>
      </c>
      <c r="N42" s="17">
        <v>157.63</v>
      </c>
      <c r="O42" s="17">
        <v>14.74</v>
      </c>
    </row>
    <row r="43" spans="1:22" s="3" customFormat="1" ht="15.75" customHeight="1" x14ac:dyDescent="0.25">
      <c r="A43" s="38" t="s">
        <v>113</v>
      </c>
      <c r="B43" s="141" t="s">
        <v>85</v>
      </c>
      <c r="C43" s="141"/>
      <c r="D43" s="18">
        <v>69.3</v>
      </c>
      <c r="E43" s="18">
        <v>60.37</v>
      </c>
      <c r="F43" s="18">
        <v>260.74</v>
      </c>
      <c r="G43" s="18">
        <v>1724.17</v>
      </c>
      <c r="H43" s="18">
        <v>23.08</v>
      </c>
      <c r="I43" s="18">
        <v>19.329999999999998</v>
      </c>
      <c r="J43" s="18">
        <v>60.98</v>
      </c>
      <c r="K43" s="17">
        <v>16.829999999999998</v>
      </c>
      <c r="L43" s="18">
        <v>210.57</v>
      </c>
      <c r="M43" s="18">
        <v>736.34</v>
      </c>
      <c r="N43" s="18">
        <v>215.38</v>
      </c>
      <c r="O43" s="18">
        <v>13.35</v>
      </c>
    </row>
    <row r="44" spans="1:22" ht="15.75" customHeight="1" x14ac:dyDescent="0.25">
      <c r="A44" s="38" t="s">
        <v>114</v>
      </c>
      <c r="B44" s="142" t="s">
        <v>85</v>
      </c>
      <c r="C44" s="142"/>
      <c r="D44" s="45">
        <v>57.24</v>
      </c>
      <c r="E44" s="45">
        <v>58.47</v>
      </c>
      <c r="F44" s="45">
        <v>239.63</v>
      </c>
      <c r="G44" s="45">
        <v>1586.2</v>
      </c>
      <c r="H44" s="45">
        <v>2.92</v>
      </c>
      <c r="I44" s="45">
        <v>80.03</v>
      </c>
      <c r="J44" s="45">
        <v>74.97</v>
      </c>
      <c r="K44" s="24">
        <v>2</v>
      </c>
      <c r="L44" s="45">
        <v>199.25</v>
      </c>
      <c r="M44" s="45">
        <v>856.37</v>
      </c>
      <c r="N44" s="45">
        <v>245.27</v>
      </c>
      <c r="O44" s="45">
        <v>43.94</v>
      </c>
    </row>
    <row r="45" spans="1:22" ht="15.75" customHeight="1" x14ac:dyDescent="0.25">
      <c r="A45" s="38" t="s">
        <v>115</v>
      </c>
      <c r="B45" s="149" t="s">
        <v>85</v>
      </c>
      <c r="C45" s="149"/>
      <c r="D45" s="13">
        <v>75.61</v>
      </c>
      <c r="E45" s="13">
        <v>66.17</v>
      </c>
      <c r="F45" s="13">
        <v>244.5</v>
      </c>
      <c r="G45" s="13">
        <v>1856.18</v>
      </c>
      <c r="H45" s="13">
        <v>3.03</v>
      </c>
      <c r="I45" s="13">
        <v>37.53</v>
      </c>
      <c r="J45" s="13">
        <v>151.11000000000001</v>
      </c>
      <c r="K45" s="13">
        <v>0.98</v>
      </c>
      <c r="L45" s="13">
        <v>374.32</v>
      </c>
      <c r="M45" s="13">
        <v>970.26</v>
      </c>
      <c r="N45" s="13">
        <v>259.25</v>
      </c>
      <c r="O45" s="13">
        <v>13.83</v>
      </c>
    </row>
    <row r="46" spans="1:22" ht="15.75" x14ac:dyDescent="0.25">
      <c r="A46" s="38" t="s">
        <v>116</v>
      </c>
      <c r="B46" s="143" t="s">
        <v>85</v>
      </c>
      <c r="C46" s="143"/>
      <c r="D46" s="15">
        <v>59.49</v>
      </c>
      <c r="E46" s="15">
        <v>52.84</v>
      </c>
      <c r="F46" s="15">
        <v>247.11</v>
      </c>
      <c r="G46" s="15">
        <v>1680.72</v>
      </c>
      <c r="H46" s="15">
        <v>3.96</v>
      </c>
      <c r="I46" s="15">
        <v>125.9</v>
      </c>
      <c r="J46" s="15">
        <v>91.82</v>
      </c>
      <c r="K46" s="15">
        <v>4.4000000000000004</v>
      </c>
      <c r="L46" s="15">
        <v>274.02999999999997</v>
      </c>
      <c r="M46" s="15">
        <v>807.2</v>
      </c>
      <c r="N46" s="15">
        <v>252.43</v>
      </c>
      <c r="O46" s="15">
        <v>17.34</v>
      </c>
    </row>
    <row r="47" spans="1:22" ht="18.75" customHeight="1" x14ac:dyDescent="0.25">
      <c r="A47" s="188" t="s">
        <v>110</v>
      </c>
      <c r="B47" s="188"/>
      <c r="C47" s="188"/>
      <c r="D47" s="14">
        <f t="shared" ref="D47:O47" si="8">SUM(D42:D46)</f>
        <v>297.91000000000003</v>
      </c>
      <c r="E47" s="14">
        <f t="shared" si="8"/>
        <v>283.61</v>
      </c>
      <c r="F47" s="14">
        <f t="shared" si="8"/>
        <v>1361.5700000000002</v>
      </c>
      <c r="G47" s="14">
        <f t="shared" si="8"/>
        <v>8435.27</v>
      </c>
      <c r="H47" s="14">
        <f t="shared" si="8"/>
        <v>35.6</v>
      </c>
      <c r="I47" s="14">
        <f t="shared" si="8"/>
        <v>313.72000000000003</v>
      </c>
      <c r="J47" s="14">
        <f t="shared" si="8"/>
        <v>429.61</v>
      </c>
      <c r="K47" s="14">
        <f t="shared" si="8"/>
        <v>29.25</v>
      </c>
      <c r="L47" s="14">
        <f t="shared" si="8"/>
        <v>1231.8399999999999</v>
      </c>
      <c r="M47" s="14">
        <f t="shared" si="8"/>
        <v>3810.21</v>
      </c>
      <c r="N47" s="14">
        <f t="shared" si="8"/>
        <v>1129.96</v>
      </c>
      <c r="O47" s="14">
        <f t="shared" si="8"/>
        <v>103.2</v>
      </c>
    </row>
    <row r="48" spans="1:22" ht="18.75" customHeight="1" x14ac:dyDescent="0.25">
      <c r="A48" s="191" t="s">
        <v>111</v>
      </c>
      <c r="B48" s="191"/>
      <c r="C48" s="191"/>
      <c r="D48" s="14">
        <f t="shared" ref="D48:O48" si="9">SUM(D42:D46)/5</f>
        <v>59.582000000000008</v>
      </c>
      <c r="E48" s="14">
        <f t="shared" si="9"/>
        <v>56.722000000000001</v>
      </c>
      <c r="F48" s="14">
        <f t="shared" si="9"/>
        <v>272.31400000000002</v>
      </c>
      <c r="G48" s="14">
        <f t="shared" si="9"/>
        <v>1687.0540000000001</v>
      </c>
      <c r="H48" s="14">
        <f t="shared" si="9"/>
        <v>7.12</v>
      </c>
      <c r="I48" s="14">
        <f t="shared" si="9"/>
        <v>62.744000000000007</v>
      </c>
      <c r="J48" s="14">
        <f t="shared" si="9"/>
        <v>85.921999999999997</v>
      </c>
      <c r="K48" s="14">
        <f t="shared" si="9"/>
        <v>5.85</v>
      </c>
      <c r="L48" s="14">
        <f t="shared" si="9"/>
        <v>246.36799999999999</v>
      </c>
      <c r="M48" s="14">
        <f t="shared" si="9"/>
        <v>762.04200000000003</v>
      </c>
      <c r="N48" s="14">
        <f t="shared" si="9"/>
        <v>225.99200000000002</v>
      </c>
      <c r="O48" s="14">
        <f t="shared" si="9"/>
        <v>20.64</v>
      </c>
    </row>
    <row r="49" spans="1:15" ht="21.75" customHeight="1" x14ac:dyDescent="0.25">
      <c r="A49" s="191" t="s">
        <v>117</v>
      </c>
      <c r="B49" s="191"/>
      <c r="C49" s="191"/>
      <c r="D49" s="37">
        <f t="shared" ref="D49:O49" si="10">D40+D47</f>
        <v>620.84</v>
      </c>
      <c r="E49" s="37">
        <f t="shared" si="10"/>
        <v>598.52</v>
      </c>
      <c r="F49" s="37">
        <f t="shared" si="10"/>
        <v>2480.44</v>
      </c>
      <c r="G49" s="37">
        <f t="shared" si="10"/>
        <v>16912.22</v>
      </c>
      <c r="H49" s="37">
        <f t="shared" si="10"/>
        <v>68.31</v>
      </c>
      <c r="I49" s="37">
        <f t="shared" si="10"/>
        <v>553.22</v>
      </c>
      <c r="J49" s="37">
        <f t="shared" si="10"/>
        <v>991.66</v>
      </c>
      <c r="K49" s="37">
        <f t="shared" si="10"/>
        <v>89.800000000000011</v>
      </c>
      <c r="L49" s="37">
        <f t="shared" si="10"/>
        <v>3303.2700000000004</v>
      </c>
      <c r="M49" s="37">
        <f t="shared" si="10"/>
        <v>7918.56</v>
      </c>
      <c r="N49" s="37">
        <f t="shared" si="10"/>
        <v>2221.0299999999997</v>
      </c>
      <c r="O49" s="37">
        <f t="shared" si="10"/>
        <v>232.83999999999997</v>
      </c>
    </row>
    <row r="50" spans="1:15" ht="15.75" x14ac:dyDescent="0.25">
      <c r="A50" s="188" t="s">
        <v>118</v>
      </c>
      <c r="B50" s="188"/>
      <c r="C50" s="188"/>
      <c r="D50" s="5">
        <f t="shared" ref="D50:O50" si="11">(D41+D48)/2</f>
        <v>62.084000000000003</v>
      </c>
      <c r="E50" s="5">
        <f t="shared" si="11"/>
        <v>59.852000000000004</v>
      </c>
      <c r="F50" s="5">
        <f t="shared" si="11"/>
        <v>248.04399999999998</v>
      </c>
      <c r="G50" s="5">
        <f t="shared" si="11"/>
        <v>1691.2220000000002</v>
      </c>
      <c r="H50" s="5">
        <f t="shared" si="11"/>
        <v>6.8309999999999995</v>
      </c>
      <c r="I50" s="5">
        <f t="shared" si="11"/>
        <v>55.322000000000003</v>
      </c>
      <c r="J50" s="5">
        <f t="shared" si="11"/>
        <v>99.165999999999997</v>
      </c>
      <c r="K50" s="5">
        <f t="shared" si="11"/>
        <v>8.98</v>
      </c>
      <c r="L50" s="5">
        <f t="shared" si="11"/>
        <v>330.327</v>
      </c>
      <c r="M50" s="5">
        <f t="shared" si="11"/>
        <v>791.85599999999999</v>
      </c>
      <c r="N50" s="5">
        <f t="shared" si="11"/>
        <v>222.10300000000001</v>
      </c>
      <c r="O50" s="5">
        <f t="shared" si="11"/>
        <v>23.283999999999999</v>
      </c>
    </row>
  </sheetData>
  <mergeCells count="46">
    <mergeCell ref="A4:L4"/>
    <mergeCell ref="A31:N31"/>
    <mergeCell ref="A47:C47"/>
    <mergeCell ref="A48:C48"/>
    <mergeCell ref="A49:C49"/>
    <mergeCell ref="B37:C37"/>
    <mergeCell ref="B38:C38"/>
    <mergeCell ref="B39:C39"/>
    <mergeCell ref="A40:C40"/>
    <mergeCell ref="A41:C41"/>
    <mergeCell ref="G33:G34"/>
    <mergeCell ref="H33:K33"/>
    <mergeCell ref="L33:O33"/>
    <mergeCell ref="B35:C35"/>
    <mergeCell ref="B36:C36"/>
    <mergeCell ref="A22:C22"/>
    <mergeCell ref="A50:C50"/>
    <mergeCell ref="B42:C42"/>
    <mergeCell ref="B43:C43"/>
    <mergeCell ref="B44:C44"/>
    <mergeCell ref="B45:C45"/>
    <mergeCell ref="B46:C46"/>
    <mergeCell ref="A23:C23"/>
    <mergeCell ref="A33:A34"/>
    <mergeCell ref="B33:C34"/>
    <mergeCell ref="D33:F33"/>
    <mergeCell ref="B17:C17"/>
    <mergeCell ref="B18:C18"/>
    <mergeCell ref="B19:C19"/>
    <mergeCell ref="A20:C20"/>
    <mergeCell ref="A21:C21"/>
    <mergeCell ref="B12:C12"/>
    <mergeCell ref="A13:C13"/>
    <mergeCell ref="A14:C14"/>
    <mergeCell ref="B15:C15"/>
    <mergeCell ref="B16:C16"/>
    <mergeCell ref="L6:O6"/>
    <mergeCell ref="B8:C8"/>
    <mergeCell ref="B9:C9"/>
    <mergeCell ref="B10:C10"/>
    <mergeCell ref="B11:C11"/>
    <mergeCell ref="A6:A7"/>
    <mergeCell ref="B6:C7"/>
    <mergeCell ref="D6:F6"/>
    <mergeCell ref="G6:G7"/>
    <mergeCell ref="H6:K6"/>
  </mergeCells>
  <pageMargins left="0.7" right="0.7" top="0.75" bottom="0.75" header="0.51180555555555496" footer="0.51180555555555496"/>
  <pageSetup paperSize="9" scale="93" firstPageNumber="0" fitToHeight="0" orientation="landscape" horizontalDpi="4294967294" verticalDpi="4294967294" r:id="rId1"/>
  <rowBreaks count="1" manualBreakCount="1">
    <brk id="28" max="16383" man="1"/>
  </rowBreaks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topLeftCell="A22" zoomScale="90" zoomScaleNormal="70" zoomScalePageLayoutView="90" workbookViewId="0">
      <selection activeCell="C19" sqref="C19:D20"/>
    </sheetView>
  </sheetViews>
  <sheetFormatPr defaultRowHeight="15" x14ac:dyDescent="0.25"/>
  <cols>
    <col min="1" max="1" width="5.28515625" customWidth="1"/>
    <col min="2" max="2" width="6.140625" customWidth="1"/>
    <col min="3" max="3" width="8.7109375"/>
    <col min="4" max="4" width="8.140625" customWidth="1"/>
    <col min="5" max="5" width="4.7109375" customWidth="1"/>
    <col min="6" max="6" width="5.140625" customWidth="1"/>
    <col min="7" max="7" width="4.7109375" customWidth="1"/>
    <col min="8" max="8" width="4.42578125" customWidth="1"/>
    <col min="9" max="9" width="7.42578125" customWidth="1"/>
    <col min="10" max="10" width="4.28515625" customWidth="1"/>
    <col min="11" max="11" width="4.85546875" customWidth="1"/>
    <col min="12" max="12" width="5.28515625" customWidth="1"/>
    <col min="13" max="13" width="6.28515625" customWidth="1"/>
    <col min="14" max="1025" width="8.7109375"/>
  </cols>
  <sheetData>
    <row r="1" spans="1:17" ht="15.75" x14ac:dyDescent="0.25">
      <c r="L1" s="2" t="s">
        <v>119</v>
      </c>
    </row>
    <row r="2" spans="1:17" ht="15.75" x14ac:dyDescent="0.25">
      <c r="L2" s="2" t="s">
        <v>120</v>
      </c>
      <c r="M2" s="2"/>
      <c r="N2" s="130" t="s">
        <v>163</v>
      </c>
      <c r="O2" s="131"/>
      <c r="P2" s="131"/>
      <c r="Q2" s="131"/>
    </row>
    <row r="3" spans="1:17" ht="15.75" x14ac:dyDescent="0.25">
      <c r="L3" s="2" t="s">
        <v>121</v>
      </c>
      <c r="M3" s="2"/>
      <c r="N3" s="130" t="s">
        <v>164</v>
      </c>
      <c r="O3" s="131"/>
      <c r="P3" s="131"/>
      <c r="Q3" s="131"/>
    </row>
    <row r="4" spans="1:17" ht="15.75" x14ac:dyDescent="0.25">
      <c r="L4" s="2" t="s">
        <v>122</v>
      </c>
    </row>
    <row r="5" spans="1:17" s="29" customFormat="1" ht="15.75" x14ac:dyDescent="0.25">
      <c r="A5" s="31" t="s">
        <v>0</v>
      </c>
      <c r="B5" s="31" t="s">
        <v>72</v>
      </c>
      <c r="C5" s="31"/>
      <c r="D5" s="31" t="s">
        <v>123</v>
      </c>
      <c r="E5" s="31"/>
      <c r="F5" s="31" t="s">
        <v>4</v>
      </c>
      <c r="G5" s="31" t="s">
        <v>124</v>
      </c>
      <c r="H5" s="31"/>
      <c r="I5" s="33"/>
      <c r="J5" s="33"/>
    </row>
    <row r="6" spans="1:17" ht="15.75" x14ac:dyDescent="0.25">
      <c r="A6" s="31" t="s">
        <v>6</v>
      </c>
      <c r="B6" s="31" t="s">
        <v>162</v>
      </c>
      <c r="C6" s="31"/>
      <c r="F6" s="33"/>
      <c r="G6" s="33"/>
      <c r="H6" s="33"/>
      <c r="I6" s="33"/>
      <c r="J6" s="33"/>
    </row>
    <row r="7" spans="1:17" s="31" customFormat="1" ht="15.75" customHeight="1" x14ac:dyDescent="0.25">
      <c r="A7" s="129" t="s">
        <v>7</v>
      </c>
      <c r="B7" s="145" t="s">
        <v>8</v>
      </c>
      <c r="C7" s="129" t="s">
        <v>9</v>
      </c>
      <c r="D7" s="129"/>
      <c r="E7" s="129" t="s">
        <v>10</v>
      </c>
      <c r="F7" s="146" t="s">
        <v>11</v>
      </c>
      <c r="G7" s="146"/>
      <c r="H7" s="146"/>
      <c r="I7" s="129" t="s">
        <v>12</v>
      </c>
      <c r="J7" s="137" t="s">
        <v>13</v>
      </c>
      <c r="K7" s="137"/>
      <c r="L7" s="137"/>
      <c r="M7" s="137"/>
      <c r="N7" s="137" t="s">
        <v>14</v>
      </c>
      <c r="O7" s="137"/>
      <c r="P7" s="137"/>
      <c r="Q7" s="137"/>
    </row>
    <row r="8" spans="1:17" ht="46.5" customHeight="1" x14ac:dyDescent="0.3">
      <c r="A8" s="129"/>
      <c r="B8" s="145"/>
      <c r="C8" s="129"/>
      <c r="D8" s="129"/>
      <c r="E8" s="129"/>
      <c r="F8" s="6" t="s">
        <v>15</v>
      </c>
      <c r="G8" s="6" t="s">
        <v>16</v>
      </c>
      <c r="H8" s="6" t="s">
        <v>17</v>
      </c>
      <c r="I8" s="129"/>
      <c r="J8" s="34" t="s">
        <v>18</v>
      </c>
      <c r="K8" s="6" t="s">
        <v>19</v>
      </c>
      <c r="L8" s="6" t="s">
        <v>20</v>
      </c>
      <c r="M8" s="6" t="s">
        <v>21</v>
      </c>
      <c r="N8" s="6" t="s">
        <v>22</v>
      </c>
      <c r="O8" s="6" t="s">
        <v>23</v>
      </c>
      <c r="P8" s="6" t="s">
        <v>24</v>
      </c>
      <c r="Q8" s="6" t="s">
        <v>25</v>
      </c>
    </row>
    <row r="9" spans="1:17" s="29" customFormat="1" ht="30.75" customHeight="1" x14ac:dyDescent="0.25">
      <c r="A9" s="9">
        <v>10</v>
      </c>
      <c r="B9" s="46" t="s">
        <v>125</v>
      </c>
      <c r="C9" s="184" t="s">
        <v>126</v>
      </c>
      <c r="D9" s="184"/>
      <c r="E9" s="27">
        <v>100</v>
      </c>
      <c r="F9" s="17">
        <v>2.98</v>
      </c>
      <c r="G9" s="17">
        <v>5.19</v>
      </c>
      <c r="H9" s="17">
        <v>6.25</v>
      </c>
      <c r="I9" s="17">
        <v>83.6</v>
      </c>
      <c r="J9" s="17">
        <v>0.11</v>
      </c>
      <c r="K9" s="17">
        <v>11</v>
      </c>
      <c r="L9" s="17">
        <v>0.68</v>
      </c>
      <c r="M9" s="17">
        <v>0</v>
      </c>
      <c r="N9" s="17">
        <v>21.45</v>
      </c>
      <c r="O9" s="17">
        <v>59.95</v>
      </c>
      <c r="P9" s="17">
        <v>20.8</v>
      </c>
      <c r="Q9" s="17">
        <v>0.68</v>
      </c>
    </row>
    <row r="10" spans="1:17" ht="38.25" customHeight="1" x14ac:dyDescent="0.25">
      <c r="A10" s="9">
        <v>18</v>
      </c>
      <c r="B10" s="13" t="s">
        <v>45</v>
      </c>
      <c r="C10" s="142" t="s">
        <v>127</v>
      </c>
      <c r="D10" s="142"/>
      <c r="E10" s="16">
        <v>100</v>
      </c>
      <c r="F10" s="17">
        <v>0.84</v>
      </c>
      <c r="G10" s="17">
        <v>7.15</v>
      </c>
      <c r="H10" s="17">
        <v>4.7699999999999996</v>
      </c>
      <c r="I10" s="17">
        <v>86.46</v>
      </c>
      <c r="J10" s="17">
        <v>0.04</v>
      </c>
      <c r="K10" s="17">
        <v>3.21</v>
      </c>
      <c r="L10" s="17">
        <v>0.15</v>
      </c>
      <c r="M10" s="17">
        <v>0</v>
      </c>
      <c r="N10" s="17">
        <v>35.96</v>
      </c>
      <c r="O10" s="17">
        <v>171</v>
      </c>
      <c r="P10" s="17">
        <v>40</v>
      </c>
      <c r="Q10" s="17">
        <v>11.36</v>
      </c>
    </row>
    <row r="11" spans="1:17" ht="15.75" x14ac:dyDescent="0.25">
      <c r="A11" s="31" t="s">
        <v>6</v>
      </c>
      <c r="B11" s="31" t="s">
        <v>161</v>
      </c>
      <c r="C11" s="31"/>
      <c r="F11" s="33"/>
      <c r="G11" s="33"/>
      <c r="H11" s="33"/>
      <c r="I11" s="33"/>
      <c r="J11" s="33"/>
    </row>
    <row r="12" spans="1:17" s="31" customFormat="1" ht="15.75" customHeight="1" x14ac:dyDescent="0.25">
      <c r="A12" s="129" t="s">
        <v>7</v>
      </c>
      <c r="B12" s="145" t="s">
        <v>8</v>
      </c>
      <c r="C12" s="129" t="s">
        <v>9</v>
      </c>
      <c r="D12" s="129"/>
      <c r="E12" s="129" t="s">
        <v>10</v>
      </c>
      <c r="F12" s="146" t="s">
        <v>11</v>
      </c>
      <c r="G12" s="146"/>
      <c r="H12" s="146"/>
      <c r="I12" s="129" t="s">
        <v>12</v>
      </c>
      <c r="J12" s="137" t="s">
        <v>13</v>
      </c>
      <c r="K12" s="137"/>
      <c r="L12" s="137"/>
      <c r="M12" s="137"/>
      <c r="N12" s="137" t="s">
        <v>14</v>
      </c>
      <c r="O12" s="137"/>
      <c r="P12" s="137"/>
      <c r="Q12" s="137"/>
    </row>
    <row r="13" spans="1:17" ht="52.5" customHeight="1" x14ac:dyDescent="0.3">
      <c r="A13" s="129"/>
      <c r="B13" s="145"/>
      <c r="C13" s="129"/>
      <c r="D13" s="129"/>
      <c r="E13" s="129"/>
      <c r="F13" s="6" t="s">
        <v>15</v>
      </c>
      <c r="G13" s="6" t="s">
        <v>16</v>
      </c>
      <c r="H13" s="6" t="s">
        <v>17</v>
      </c>
      <c r="I13" s="129"/>
      <c r="J13" s="34" t="s">
        <v>18</v>
      </c>
      <c r="K13" s="6" t="s">
        <v>19</v>
      </c>
      <c r="L13" s="6" t="s">
        <v>20</v>
      </c>
      <c r="M13" s="6" t="s">
        <v>21</v>
      </c>
      <c r="N13" s="6" t="s">
        <v>22</v>
      </c>
      <c r="O13" s="6" t="s">
        <v>23</v>
      </c>
      <c r="P13" s="6" t="s">
        <v>24</v>
      </c>
      <c r="Q13" s="6" t="s">
        <v>25</v>
      </c>
    </row>
    <row r="14" spans="1:17" s="29" customFormat="1" ht="27.75" customHeight="1" x14ac:dyDescent="0.25">
      <c r="A14" s="9">
        <v>10</v>
      </c>
      <c r="B14" s="46" t="s">
        <v>125</v>
      </c>
      <c r="C14" s="184" t="s">
        <v>126</v>
      </c>
      <c r="D14" s="184"/>
      <c r="E14" s="27">
        <v>100</v>
      </c>
      <c r="F14" s="17">
        <v>2.98</v>
      </c>
      <c r="G14" s="17">
        <v>5.19</v>
      </c>
      <c r="H14" s="17">
        <v>6.25</v>
      </c>
      <c r="I14" s="17">
        <v>83.6</v>
      </c>
      <c r="J14" s="17">
        <v>0.11</v>
      </c>
      <c r="K14" s="17">
        <v>11</v>
      </c>
      <c r="L14" s="17">
        <v>0.68</v>
      </c>
      <c r="M14" s="17">
        <v>0</v>
      </c>
      <c r="N14" s="17">
        <v>21.45</v>
      </c>
      <c r="O14" s="17">
        <v>59.95</v>
      </c>
      <c r="P14" s="17">
        <v>20.8</v>
      </c>
      <c r="Q14" s="17">
        <v>0.68</v>
      </c>
    </row>
    <row r="15" spans="1:17" ht="56.25" customHeight="1" x14ac:dyDescent="0.25">
      <c r="A15" s="9">
        <v>18</v>
      </c>
      <c r="B15" s="13" t="s">
        <v>45</v>
      </c>
      <c r="C15" s="142" t="s">
        <v>127</v>
      </c>
      <c r="D15" s="142"/>
      <c r="E15" s="16">
        <v>100</v>
      </c>
      <c r="F15" s="17">
        <v>0.84</v>
      </c>
      <c r="G15" s="17">
        <v>7.15</v>
      </c>
      <c r="H15" s="17">
        <v>4.7699999999999996</v>
      </c>
      <c r="I15" s="17">
        <v>86.46</v>
      </c>
      <c r="J15" s="17">
        <v>0.04</v>
      </c>
      <c r="K15" s="17">
        <v>3.21</v>
      </c>
      <c r="L15" s="17">
        <v>0.15</v>
      </c>
      <c r="M15" s="17">
        <v>0</v>
      </c>
      <c r="N15" s="17">
        <v>35.96</v>
      </c>
      <c r="O15" s="17">
        <v>171</v>
      </c>
      <c r="P15" s="17">
        <v>40</v>
      </c>
      <c r="Q15" s="17">
        <v>11.36</v>
      </c>
    </row>
    <row r="17" spans="1:17" ht="15.75" x14ac:dyDescent="0.25">
      <c r="A17" s="31" t="s">
        <v>0</v>
      </c>
      <c r="B17" s="31" t="s">
        <v>46</v>
      </c>
      <c r="C17" s="31"/>
      <c r="D17" s="31" t="s">
        <v>128</v>
      </c>
      <c r="E17" s="29"/>
      <c r="F17" s="31" t="s">
        <v>4</v>
      </c>
      <c r="G17" s="31" t="s">
        <v>124</v>
      </c>
      <c r="H17" s="33"/>
      <c r="I17" s="33"/>
      <c r="J17" s="33"/>
      <c r="K17" s="29"/>
      <c r="L17" s="29"/>
      <c r="M17" s="29"/>
      <c r="N17" s="29"/>
      <c r="O17" s="29"/>
      <c r="P17" s="29"/>
      <c r="Q17" s="29"/>
    </row>
    <row r="18" spans="1:17" ht="15.75" x14ac:dyDescent="0.25">
      <c r="A18" s="31" t="s">
        <v>6</v>
      </c>
      <c r="B18" s="31" t="s">
        <v>132</v>
      </c>
      <c r="C18" s="31"/>
      <c r="D18" s="29"/>
      <c r="E18" s="29"/>
      <c r="F18" s="33"/>
      <c r="G18" s="33"/>
      <c r="H18" s="33"/>
      <c r="I18" s="33"/>
      <c r="J18" s="33"/>
      <c r="K18" s="29"/>
      <c r="L18" s="29"/>
      <c r="M18" s="29"/>
      <c r="N18" s="29"/>
      <c r="O18" s="29"/>
      <c r="P18" s="29"/>
      <c r="Q18" s="29"/>
    </row>
    <row r="19" spans="1:17" ht="15.75" customHeight="1" x14ac:dyDescent="0.25">
      <c r="A19" s="129" t="s">
        <v>7</v>
      </c>
      <c r="B19" s="145" t="s">
        <v>8</v>
      </c>
      <c r="C19" s="129" t="s">
        <v>9</v>
      </c>
      <c r="D19" s="129"/>
      <c r="E19" s="129" t="s">
        <v>10</v>
      </c>
      <c r="F19" s="146" t="s">
        <v>11</v>
      </c>
      <c r="G19" s="146"/>
      <c r="H19" s="146"/>
      <c r="I19" s="129" t="s">
        <v>12</v>
      </c>
      <c r="J19" s="137" t="s">
        <v>13</v>
      </c>
      <c r="K19" s="137"/>
      <c r="L19" s="137"/>
      <c r="M19" s="137"/>
      <c r="N19" s="137" t="s">
        <v>14</v>
      </c>
      <c r="O19" s="137"/>
      <c r="P19" s="137"/>
      <c r="Q19" s="137"/>
    </row>
    <row r="20" spans="1:17" ht="45" customHeight="1" x14ac:dyDescent="0.3">
      <c r="A20" s="129"/>
      <c r="B20" s="145"/>
      <c r="C20" s="129"/>
      <c r="D20" s="129"/>
      <c r="E20" s="129"/>
      <c r="F20" s="6" t="s">
        <v>15</v>
      </c>
      <c r="G20" s="6" t="s">
        <v>16</v>
      </c>
      <c r="H20" s="6" t="s">
        <v>17</v>
      </c>
      <c r="I20" s="129"/>
      <c r="J20" s="34" t="s">
        <v>18</v>
      </c>
      <c r="K20" s="6" t="s">
        <v>19</v>
      </c>
      <c r="L20" s="6" t="s">
        <v>20</v>
      </c>
      <c r="M20" s="6" t="s">
        <v>21</v>
      </c>
      <c r="N20" s="6" t="s">
        <v>22</v>
      </c>
      <c r="O20" s="6" t="s">
        <v>23</v>
      </c>
      <c r="P20" s="6" t="s">
        <v>24</v>
      </c>
      <c r="Q20" s="6" t="s">
        <v>25</v>
      </c>
    </row>
    <row r="21" spans="1:17" ht="36" customHeight="1" x14ac:dyDescent="0.25">
      <c r="A21" s="9">
        <v>17</v>
      </c>
      <c r="B21" s="13" t="s">
        <v>45</v>
      </c>
      <c r="C21" s="142" t="s">
        <v>74</v>
      </c>
      <c r="D21" s="142"/>
      <c r="E21" s="16">
        <v>60</v>
      </c>
      <c r="F21" s="17">
        <v>0.52</v>
      </c>
      <c r="G21" s="17">
        <v>3.07</v>
      </c>
      <c r="H21" s="17">
        <v>1.57</v>
      </c>
      <c r="I21" s="17">
        <v>35.880000000000003</v>
      </c>
      <c r="J21" s="17">
        <v>0.01</v>
      </c>
      <c r="K21" s="17">
        <v>3.33</v>
      </c>
      <c r="L21" s="17">
        <v>0</v>
      </c>
      <c r="M21" s="17">
        <v>0</v>
      </c>
      <c r="N21" s="17">
        <v>13.97</v>
      </c>
      <c r="O21" s="17">
        <v>16.940000000000001</v>
      </c>
      <c r="P21" s="17">
        <v>8.06</v>
      </c>
      <c r="Q21" s="17">
        <v>0.37</v>
      </c>
    </row>
    <row r="22" spans="1:17" ht="15.75" x14ac:dyDescent="0.25">
      <c r="A22" s="31" t="s">
        <v>6</v>
      </c>
      <c r="B22" s="31" t="s">
        <v>161</v>
      </c>
      <c r="C22" s="31"/>
    </row>
    <row r="23" spans="1:17" ht="15.75" customHeight="1" x14ac:dyDescent="0.25">
      <c r="A23" s="129" t="s">
        <v>7</v>
      </c>
      <c r="B23" s="145" t="s">
        <v>8</v>
      </c>
      <c r="C23" s="129" t="s">
        <v>9</v>
      </c>
      <c r="D23" s="129"/>
      <c r="E23" s="129" t="s">
        <v>10</v>
      </c>
      <c r="F23" s="146" t="s">
        <v>11</v>
      </c>
      <c r="G23" s="146"/>
      <c r="H23" s="146"/>
      <c r="I23" s="129" t="s">
        <v>12</v>
      </c>
      <c r="J23" s="137" t="s">
        <v>13</v>
      </c>
      <c r="K23" s="137"/>
      <c r="L23" s="137"/>
      <c r="M23" s="137"/>
      <c r="N23" s="137" t="s">
        <v>14</v>
      </c>
      <c r="O23" s="137"/>
      <c r="P23" s="137"/>
      <c r="Q23" s="137"/>
    </row>
    <row r="24" spans="1:17" ht="56.25" customHeight="1" x14ac:dyDescent="0.3">
      <c r="A24" s="129"/>
      <c r="B24" s="145"/>
      <c r="C24" s="129"/>
      <c r="D24" s="129"/>
      <c r="E24" s="129"/>
      <c r="F24" s="6" t="s">
        <v>15</v>
      </c>
      <c r="G24" s="6" t="s">
        <v>16</v>
      </c>
      <c r="H24" s="6" t="s">
        <v>17</v>
      </c>
      <c r="I24" s="129"/>
      <c r="J24" s="34" t="s">
        <v>18</v>
      </c>
      <c r="K24" s="6" t="s">
        <v>19</v>
      </c>
      <c r="L24" s="6" t="s">
        <v>20</v>
      </c>
      <c r="M24" s="6" t="s">
        <v>21</v>
      </c>
      <c r="N24" s="6" t="s">
        <v>22</v>
      </c>
      <c r="O24" s="6" t="s">
        <v>23</v>
      </c>
      <c r="P24" s="6" t="s">
        <v>24</v>
      </c>
      <c r="Q24" s="6" t="s">
        <v>25</v>
      </c>
    </row>
    <row r="25" spans="1:17" ht="33.75" customHeight="1" x14ac:dyDescent="0.25">
      <c r="A25" s="9">
        <v>17</v>
      </c>
      <c r="B25" s="13" t="s">
        <v>45</v>
      </c>
      <c r="C25" s="142" t="s">
        <v>74</v>
      </c>
      <c r="D25" s="142"/>
      <c r="E25" s="16">
        <v>100</v>
      </c>
      <c r="F25" s="17">
        <v>0.86</v>
      </c>
      <c r="G25" s="17">
        <v>5.1100000000000003</v>
      </c>
      <c r="H25" s="17">
        <v>2.61</v>
      </c>
      <c r="I25" s="17">
        <v>59.8</v>
      </c>
      <c r="J25" s="17">
        <v>0.02</v>
      </c>
      <c r="K25" s="17">
        <v>5.55</v>
      </c>
      <c r="L25" s="17">
        <v>0</v>
      </c>
      <c r="M25" s="17">
        <v>0</v>
      </c>
      <c r="N25" s="17">
        <v>23.28</v>
      </c>
      <c r="O25" s="17">
        <v>28.24</v>
      </c>
      <c r="P25" s="17">
        <v>13.44</v>
      </c>
      <c r="Q25" s="17">
        <v>0.61</v>
      </c>
    </row>
    <row r="27" spans="1:17" ht="15.75" x14ac:dyDescent="0.25">
      <c r="A27" s="31" t="s">
        <v>0</v>
      </c>
      <c r="B27" s="31" t="s">
        <v>59</v>
      </c>
      <c r="C27" s="31"/>
      <c r="D27" s="31" t="s">
        <v>128</v>
      </c>
      <c r="E27" s="29"/>
      <c r="F27" s="31" t="s">
        <v>4</v>
      </c>
      <c r="G27" s="31" t="s">
        <v>124</v>
      </c>
      <c r="H27" s="33"/>
      <c r="I27" s="33"/>
      <c r="J27" s="33"/>
      <c r="K27" s="29"/>
      <c r="L27" s="29"/>
      <c r="M27" s="29"/>
      <c r="N27" s="29"/>
      <c r="O27" s="29"/>
      <c r="P27" s="29"/>
      <c r="Q27" s="29"/>
    </row>
    <row r="28" spans="1:17" ht="15.75" x14ac:dyDescent="0.25">
      <c r="A28" s="31" t="s">
        <v>6</v>
      </c>
      <c r="B28" s="31" t="s">
        <v>132</v>
      </c>
      <c r="C28" s="31"/>
      <c r="D28" s="29"/>
      <c r="E28" s="29"/>
      <c r="F28" s="33"/>
      <c r="G28" s="33"/>
      <c r="H28" s="33"/>
      <c r="I28" s="33"/>
      <c r="J28" s="33"/>
      <c r="K28" s="29"/>
      <c r="L28" s="29"/>
      <c r="M28" s="29"/>
      <c r="N28" s="29"/>
      <c r="O28" s="29"/>
      <c r="P28" s="29"/>
      <c r="Q28" s="29"/>
    </row>
    <row r="29" spans="1:17" ht="15.75" customHeight="1" x14ac:dyDescent="0.25">
      <c r="A29" s="129" t="s">
        <v>7</v>
      </c>
      <c r="B29" s="145" t="s">
        <v>8</v>
      </c>
      <c r="C29" s="129" t="s">
        <v>9</v>
      </c>
      <c r="D29" s="129"/>
      <c r="E29" s="129" t="s">
        <v>10</v>
      </c>
      <c r="F29" s="146" t="s">
        <v>11</v>
      </c>
      <c r="G29" s="146"/>
      <c r="H29" s="146"/>
      <c r="I29" s="129" t="s">
        <v>12</v>
      </c>
      <c r="J29" s="137" t="s">
        <v>13</v>
      </c>
      <c r="K29" s="137"/>
      <c r="L29" s="137"/>
      <c r="M29" s="137"/>
      <c r="N29" s="137" t="s">
        <v>14</v>
      </c>
      <c r="O29" s="137"/>
      <c r="P29" s="137"/>
      <c r="Q29" s="137"/>
    </row>
    <row r="30" spans="1:17" ht="52.5" customHeight="1" x14ac:dyDescent="0.3">
      <c r="A30" s="129"/>
      <c r="B30" s="145"/>
      <c r="C30" s="129"/>
      <c r="D30" s="129"/>
      <c r="E30" s="129"/>
      <c r="F30" s="6" t="s">
        <v>15</v>
      </c>
      <c r="G30" s="6" t="s">
        <v>16</v>
      </c>
      <c r="H30" s="6" t="s">
        <v>17</v>
      </c>
      <c r="I30" s="129"/>
      <c r="J30" s="34" t="s">
        <v>18</v>
      </c>
      <c r="K30" s="6" t="s">
        <v>19</v>
      </c>
      <c r="L30" s="6" t="s">
        <v>20</v>
      </c>
      <c r="M30" s="6" t="s">
        <v>21</v>
      </c>
      <c r="N30" s="6" t="s">
        <v>22</v>
      </c>
      <c r="O30" s="6" t="s">
        <v>23</v>
      </c>
      <c r="P30" s="6" t="s">
        <v>24</v>
      </c>
      <c r="Q30" s="6" t="s">
        <v>25</v>
      </c>
    </row>
    <row r="31" spans="1:17" ht="33" customHeight="1" x14ac:dyDescent="0.25">
      <c r="A31" s="9">
        <v>28</v>
      </c>
      <c r="B31" s="13" t="s">
        <v>125</v>
      </c>
      <c r="C31" s="142" t="s">
        <v>129</v>
      </c>
      <c r="D31" s="142"/>
      <c r="E31" s="16">
        <v>60</v>
      </c>
      <c r="F31" s="17">
        <v>7.43</v>
      </c>
      <c r="G31" s="17">
        <v>7.22</v>
      </c>
      <c r="H31" s="17">
        <v>1.2</v>
      </c>
      <c r="I31" s="17">
        <v>99.55</v>
      </c>
      <c r="J31" s="17">
        <v>0</v>
      </c>
      <c r="K31" s="17">
        <v>1.32</v>
      </c>
      <c r="L31" s="17">
        <v>0.06</v>
      </c>
      <c r="M31" s="17">
        <v>0</v>
      </c>
      <c r="N31" s="17">
        <v>38</v>
      </c>
      <c r="O31" s="17">
        <v>168</v>
      </c>
      <c r="P31" s="17">
        <v>18</v>
      </c>
      <c r="Q31" s="17">
        <v>0.5</v>
      </c>
    </row>
    <row r="32" spans="1:17" ht="15.75" x14ac:dyDescent="0.25">
      <c r="A32" s="31" t="s">
        <v>6</v>
      </c>
      <c r="B32" s="31" t="s">
        <v>161</v>
      </c>
      <c r="C32" s="31"/>
    </row>
    <row r="33" spans="1:17" ht="15.75" customHeight="1" x14ac:dyDescent="0.25">
      <c r="A33" s="129" t="s">
        <v>7</v>
      </c>
      <c r="B33" s="145" t="s">
        <v>8</v>
      </c>
      <c r="C33" s="129" t="s">
        <v>9</v>
      </c>
      <c r="D33" s="129"/>
      <c r="E33" s="129" t="s">
        <v>10</v>
      </c>
      <c r="F33" s="146" t="s">
        <v>11</v>
      </c>
      <c r="G33" s="146"/>
      <c r="H33" s="146"/>
      <c r="I33" s="129" t="s">
        <v>12</v>
      </c>
      <c r="J33" s="137" t="s">
        <v>13</v>
      </c>
      <c r="K33" s="137"/>
      <c r="L33" s="137"/>
      <c r="M33" s="137"/>
      <c r="N33" s="137" t="s">
        <v>14</v>
      </c>
      <c r="O33" s="137"/>
      <c r="P33" s="137"/>
      <c r="Q33" s="137"/>
    </row>
    <row r="34" spans="1:17" ht="52.5" customHeight="1" x14ac:dyDescent="0.3">
      <c r="A34" s="129"/>
      <c r="B34" s="145"/>
      <c r="C34" s="129"/>
      <c r="D34" s="129"/>
      <c r="E34" s="129"/>
      <c r="F34" s="6" t="s">
        <v>15</v>
      </c>
      <c r="G34" s="6" t="s">
        <v>16</v>
      </c>
      <c r="H34" s="6" t="s">
        <v>17</v>
      </c>
      <c r="I34" s="129"/>
      <c r="J34" s="34" t="s">
        <v>18</v>
      </c>
      <c r="K34" s="6" t="s">
        <v>19</v>
      </c>
      <c r="L34" s="6" t="s">
        <v>20</v>
      </c>
      <c r="M34" s="6" t="s">
        <v>21</v>
      </c>
      <c r="N34" s="6" t="s">
        <v>22</v>
      </c>
      <c r="O34" s="6" t="s">
        <v>23</v>
      </c>
      <c r="P34" s="6" t="s">
        <v>24</v>
      </c>
      <c r="Q34" s="6" t="s">
        <v>25</v>
      </c>
    </row>
    <row r="35" spans="1:17" ht="39" customHeight="1" x14ac:dyDescent="0.25">
      <c r="A35" s="9">
        <v>28</v>
      </c>
      <c r="B35" s="13" t="s">
        <v>130</v>
      </c>
      <c r="C35" s="142" t="s">
        <v>129</v>
      </c>
      <c r="D35" s="142"/>
      <c r="E35" s="16">
        <v>100</v>
      </c>
      <c r="F35" s="17">
        <v>12.38</v>
      </c>
      <c r="G35" s="17">
        <v>12.03</v>
      </c>
      <c r="H35" s="17">
        <v>2</v>
      </c>
      <c r="I35" s="17">
        <v>165.83</v>
      </c>
      <c r="J35" s="17">
        <v>0</v>
      </c>
      <c r="K35" s="17">
        <v>2.2000000000000002</v>
      </c>
      <c r="L35" s="17">
        <v>0.1</v>
      </c>
      <c r="M35" s="17">
        <v>0</v>
      </c>
      <c r="N35" s="17">
        <v>63.33</v>
      </c>
      <c r="O35" s="17">
        <v>280</v>
      </c>
      <c r="P35" s="17">
        <v>30</v>
      </c>
      <c r="Q35" s="17">
        <v>0.83</v>
      </c>
    </row>
  </sheetData>
  <mergeCells count="58">
    <mergeCell ref="N2:Q2"/>
    <mergeCell ref="N3:Q3"/>
    <mergeCell ref="I33:I34"/>
    <mergeCell ref="J33:M33"/>
    <mergeCell ref="N33:Q33"/>
    <mergeCell ref="I12:I13"/>
    <mergeCell ref="J12:M12"/>
    <mergeCell ref="N12:Q12"/>
    <mergeCell ref="I7:I8"/>
    <mergeCell ref="J7:M7"/>
    <mergeCell ref="N7:Q7"/>
    <mergeCell ref="C35:D35"/>
    <mergeCell ref="A33:A34"/>
    <mergeCell ref="B33:B34"/>
    <mergeCell ref="C33:D34"/>
    <mergeCell ref="E33:E34"/>
    <mergeCell ref="F33:H33"/>
    <mergeCell ref="F29:H29"/>
    <mergeCell ref="I29:I30"/>
    <mergeCell ref="J29:M29"/>
    <mergeCell ref="N29:Q29"/>
    <mergeCell ref="C31:D31"/>
    <mergeCell ref="C25:D25"/>
    <mergeCell ref="A29:A30"/>
    <mergeCell ref="B29:B30"/>
    <mergeCell ref="C29:D30"/>
    <mergeCell ref="E29:E30"/>
    <mergeCell ref="F23:H23"/>
    <mergeCell ref="I23:I24"/>
    <mergeCell ref="J23:M23"/>
    <mergeCell ref="N23:Q23"/>
    <mergeCell ref="A23:A24"/>
    <mergeCell ref="B23:B24"/>
    <mergeCell ref="C23:D24"/>
    <mergeCell ref="E23:E24"/>
    <mergeCell ref="F19:H19"/>
    <mergeCell ref="A19:A20"/>
    <mergeCell ref="B19:B20"/>
    <mergeCell ref="C19:D20"/>
    <mergeCell ref="E19:E20"/>
    <mergeCell ref="C21:D21"/>
    <mergeCell ref="C14:D14"/>
    <mergeCell ref="C15:D15"/>
    <mergeCell ref="I19:I20"/>
    <mergeCell ref="J19:M19"/>
    <mergeCell ref="N19:Q19"/>
    <mergeCell ref="A12:A13"/>
    <mergeCell ref="B12:B13"/>
    <mergeCell ref="C12:D13"/>
    <mergeCell ref="E12:E13"/>
    <mergeCell ref="F12:H12"/>
    <mergeCell ref="E7:E8"/>
    <mergeCell ref="F7:H7"/>
    <mergeCell ref="C9:D9"/>
    <mergeCell ref="C10:D10"/>
    <mergeCell ref="A7:A8"/>
    <mergeCell ref="B7:B8"/>
    <mergeCell ref="C7:D8"/>
  </mergeCells>
  <pageMargins left="1.10208333333333" right="0.70833333333333304" top="0.74791666666666701" bottom="0.74791666666666701" header="0.51180555555555496" footer="0.51180555555555496"/>
  <pageSetup paperSize="9" firstPageNumber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2"/>
  <sheetViews>
    <sheetView view="pageBreakPreview" topLeftCell="A4" zoomScaleNormal="100" workbookViewId="0">
      <selection activeCell="C47" sqref="C47:D47"/>
    </sheetView>
  </sheetViews>
  <sheetFormatPr defaultRowHeight="15" x14ac:dyDescent="0.25"/>
  <cols>
    <col min="1" max="1" width="5.7109375" customWidth="1"/>
    <col min="2" max="2" width="6" customWidth="1"/>
    <col min="3" max="3" width="8.7109375"/>
    <col min="4" max="4" width="16.28515625" customWidth="1"/>
    <col min="5" max="5" width="5" customWidth="1"/>
    <col min="6" max="6" width="7.42578125" customWidth="1"/>
    <col min="7" max="8" width="6.28515625" customWidth="1"/>
    <col min="9" max="9" width="10.85546875" customWidth="1"/>
    <col min="10" max="10" width="6.28515625" customWidth="1"/>
    <col min="11" max="11" width="6.85546875" customWidth="1"/>
    <col min="12" max="12" width="7.7109375" customWidth="1"/>
    <col min="13" max="14" width="6.7109375" customWidth="1"/>
    <col min="15" max="15" width="7.5703125" customWidth="1"/>
    <col min="16" max="16" width="6.5703125" customWidth="1"/>
    <col min="17" max="17" width="8.85546875" customWidth="1"/>
    <col min="18" max="1025" width="8.7109375"/>
  </cols>
  <sheetData>
    <row r="3" spans="1:17" s="3" customFormat="1" ht="15.75" x14ac:dyDescent="0.25">
      <c r="A3" s="2" t="s">
        <v>0</v>
      </c>
      <c r="B3" s="2" t="s">
        <v>46</v>
      </c>
      <c r="C3" s="2"/>
      <c r="F3" s="4"/>
      <c r="G3" s="4"/>
      <c r="H3" s="4"/>
      <c r="I3" s="4"/>
      <c r="J3" s="4"/>
    </row>
    <row r="4" spans="1:17" s="3" customFormat="1" ht="15.75" x14ac:dyDescent="0.25">
      <c r="A4" s="130" t="s">
        <v>123</v>
      </c>
      <c r="B4" s="131"/>
      <c r="C4" s="131"/>
      <c r="D4" s="131"/>
      <c r="F4" s="4"/>
      <c r="G4" s="4"/>
      <c r="H4" s="4"/>
      <c r="I4" s="4"/>
      <c r="J4" s="4"/>
    </row>
    <row r="5" spans="1:17" s="3" customFormat="1" ht="15.75" x14ac:dyDescent="0.25">
      <c r="A5" s="130" t="s">
        <v>136</v>
      </c>
      <c r="B5" s="131"/>
      <c r="C5" s="131"/>
      <c r="D5" s="131"/>
      <c r="F5" s="4"/>
      <c r="G5" s="4"/>
      <c r="H5" s="4"/>
      <c r="I5" s="4"/>
      <c r="J5" s="4"/>
    </row>
    <row r="6" spans="1:17" s="3" customFormat="1" ht="15.75" x14ac:dyDescent="0.25">
      <c r="A6" s="130" t="s">
        <v>137</v>
      </c>
      <c r="B6" s="131"/>
      <c r="C6" s="131"/>
      <c r="D6" s="131"/>
      <c r="F6" s="4"/>
      <c r="G6" s="4"/>
      <c r="H6" s="4"/>
      <c r="I6" s="4"/>
      <c r="J6" s="4"/>
    </row>
    <row r="7" spans="1:17" x14ac:dyDescent="0.25">
      <c r="F7" s="4"/>
      <c r="G7" s="4"/>
      <c r="H7" s="4"/>
      <c r="I7" s="4"/>
      <c r="J7" s="4"/>
    </row>
    <row r="8" spans="1:17" s="2" customFormat="1" ht="24" customHeight="1" x14ac:dyDescent="0.25">
      <c r="A8" s="129" t="s">
        <v>7</v>
      </c>
      <c r="B8" s="145" t="s">
        <v>8</v>
      </c>
      <c r="C8" s="129" t="s">
        <v>9</v>
      </c>
      <c r="D8" s="129"/>
      <c r="E8" s="129" t="s">
        <v>10</v>
      </c>
      <c r="F8" s="146" t="s">
        <v>11</v>
      </c>
      <c r="G8" s="146"/>
      <c r="H8" s="146"/>
      <c r="I8" s="129" t="s">
        <v>12</v>
      </c>
      <c r="J8" s="137" t="s">
        <v>13</v>
      </c>
      <c r="K8" s="137"/>
      <c r="L8" s="137"/>
      <c r="M8" s="137"/>
      <c r="N8" s="137" t="s">
        <v>14</v>
      </c>
      <c r="O8" s="137"/>
      <c r="P8" s="137"/>
      <c r="Q8" s="137"/>
    </row>
    <row r="9" spans="1:17" ht="36.75" customHeight="1" x14ac:dyDescent="0.3">
      <c r="A9" s="129"/>
      <c r="B9" s="145"/>
      <c r="C9" s="129"/>
      <c r="D9" s="129"/>
      <c r="E9" s="129"/>
      <c r="F9" s="6" t="s">
        <v>15</v>
      </c>
      <c r="G9" s="6" t="s">
        <v>16</v>
      </c>
      <c r="H9" s="6" t="s">
        <v>17</v>
      </c>
      <c r="I9" s="129"/>
      <c r="J9" s="7" t="s">
        <v>18</v>
      </c>
      <c r="K9" s="6" t="s">
        <v>19</v>
      </c>
      <c r="L9" s="6" t="s">
        <v>20</v>
      </c>
      <c r="M9" s="6" t="s">
        <v>21</v>
      </c>
      <c r="N9" s="6" t="s">
        <v>22</v>
      </c>
      <c r="O9" s="6" t="s">
        <v>23</v>
      </c>
      <c r="P9" s="6" t="s">
        <v>24</v>
      </c>
      <c r="Q9" s="6" t="s">
        <v>25</v>
      </c>
    </row>
    <row r="10" spans="1:17" s="3" customFormat="1" x14ac:dyDescent="0.25">
      <c r="A10" s="8"/>
      <c r="B10" s="8">
        <v>2</v>
      </c>
      <c r="C10" s="138">
        <v>3</v>
      </c>
      <c r="D10" s="138"/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  <c r="L10" s="8">
        <v>11</v>
      </c>
      <c r="M10" s="8">
        <v>12</v>
      </c>
      <c r="N10" s="8">
        <v>13</v>
      </c>
      <c r="O10" s="8">
        <v>14</v>
      </c>
      <c r="P10" s="8">
        <v>15</v>
      </c>
      <c r="Q10" s="8">
        <v>16</v>
      </c>
    </row>
    <row r="11" spans="1:17" ht="32.25" customHeight="1" x14ac:dyDescent="0.25">
      <c r="A11" s="9">
        <v>10</v>
      </c>
      <c r="B11" s="139" t="s">
        <v>26</v>
      </c>
      <c r="C11" s="140" t="s">
        <v>47</v>
      </c>
      <c r="D11" s="140"/>
      <c r="E11" s="27">
        <v>100</v>
      </c>
      <c r="F11" s="17">
        <v>2.98</v>
      </c>
      <c r="G11" s="17">
        <v>5.19</v>
      </c>
      <c r="H11" s="17">
        <v>6.25</v>
      </c>
      <c r="I11" s="17">
        <v>83.6</v>
      </c>
      <c r="J11" s="11">
        <v>0.11</v>
      </c>
      <c r="K11" s="11">
        <v>11</v>
      </c>
      <c r="L11" s="11">
        <v>0.68</v>
      </c>
      <c r="M11" s="11">
        <v>0</v>
      </c>
      <c r="N11" s="11">
        <v>21.45</v>
      </c>
      <c r="O11" s="11">
        <v>59.95</v>
      </c>
      <c r="P11" s="11">
        <v>20.8</v>
      </c>
      <c r="Q11" s="11">
        <v>0.68</v>
      </c>
    </row>
    <row r="12" spans="1:17" ht="15.75" hidden="1" x14ac:dyDescent="0.25">
      <c r="A12" s="9"/>
      <c r="B12" s="139"/>
      <c r="C12" s="140"/>
      <c r="D12" s="140"/>
      <c r="E12" s="10"/>
      <c r="F12" s="10"/>
      <c r="G12" s="10"/>
      <c r="H12" s="10"/>
      <c r="I12" s="10"/>
      <c r="J12" s="11"/>
      <c r="K12" s="11"/>
      <c r="L12" s="11"/>
      <c r="M12" s="11"/>
      <c r="N12" s="11"/>
      <c r="O12" s="11"/>
      <c r="P12" s="11"/>
      <c r="Q12" s="11"/>
    </row>
    <row r="13" spans="1:17" ht="18.75" customHeight="1" x14ac:dyDescent="0.25">
      <c r="A13" s="9">
        <v>462</v>
      </c>
      <c r="B13" s="139"/>
      <c r="C13" s="141" t="s">
        <v>48</v>
      </c>
      <c r="D13" s="141"/>
      <c r="E13" s="16">
        <v>80</v>
      </c>
      <c r="F13" s="18">
        <v>10.76</v>
      </c>
      <c r="G13" s="18">
        <v>16.27</v>
      </c>
      <c r="H13" s="18">
        <v>10.61</v>
      </c>
      <c r="I13" s="18">
        <v>171</v>
      </c>
      <c r="J13" s="18">
        <v>0.03</v>
      </c>
      <c r="K13" s="18">
        <v>2.4</v>
      </c>
      <c r="L13" s="18">
        <v>0</v>
      </c>
      <c r="M13" s="17">
        <v>0</v>
      </c>
      <c r="N13" s="18">
        <v>13.49</v>
      </c>
      <c r="O13" s="18">
        <v>123.92</v>
      </c>
      <c r="P13" s="18">
        <v>18.690000000000001</v>
      </c>
      <c r="Q13" s="18">
        <v>1.67</v>
      </c>
    </row>
    <row r="14" spans="1:17" ht="19.5" customHeight="1" x14ac:dyDescent="0.25">
      <c r="A14" s="9">
        <v>688</v>
      </c>
      <c r="B14" s="139"/>
      <c r="C14" s="142" t="s">
        <v>49</v>
      </c>
      <c r="D14" s="142"/>
      <c r="E14" s="16">
        <v>180</v>
      </c>
      <c r="F14" s="18">
        <v>6.62</v>
      </c>
      <c r="G14" s="18">
        <v>5.42</v>
      </c>
      <c r="H14" s="18">
        <v>31.73</v>
      </c>
      <c r="I14" s="18">
        <v>202.14</v>
      </c>
      <c r="J14" s="18">
        <v>7.0000000000000007E-2</v>
      </c>
      <c r="K14" s="18">
        <v>0</v>
      </c>
      <c r="L14" s="18">
        <v>25.2</v>
      </c>
      <c r="M14" s="17">
        <v>0</v>
      </c>
      <c r="N14" s="18">
        <v>5.83</v>
      </c>
      <c r="O14" s="18">
        <v>44.6</v>
      </c>
      <c r="P14" s="18">
        <v>25.34</v>
      </c>
      <c r="Q14" s="18">
        <v>1.33</v>
      </c>
    </row>
    <row r="15" spans="1:17" ht="15.75" customHeight="1" x14ac:dyDescent="0.25">
      <c r="A15" s="9">
        <v>868</v>
      </c>
      <c r="B15" s="139"/>
      <c r="C15" s="140" t="s">
        <v>39</v>
      </c>
      <c r="D15" s="140"/>
      <c r="E15" s="16">
        <v>200</v>
      </c>
      <c r="F15" s="17">
        <v>0.04</v>
      </c>
      <c r="G15" s="17">
        <v>0</v>
      </c>
      <c r="H15" s="17">
        <v>24.76</v>
      </c>
      <c r="I15" s="17">
        <v>94.2</v>
      </c>
      <c r="J15" s="17">
        <v>0.01</v>
      </c>
      <c r="K15" s="17">
        <v>1.08</v>
      </c>
      <c r="L15" s="17">
        <v>0</v>
      </c>
      <c r="M15" s="17">
        <v>0</v>
      </c>
      <c r="N15" s="17">
        <v>6.4</v>
      </c>
      <c r="O15" s="17">
        <v>3.6</v>
      </c>
      <c r="P15" s="17">
        <v>0</v>
      </c>
      <c r="Q15" s="17">
        <v>0.18</v>
      </c>
    </row>
    <row r="16" spans="1:17" ht="15.75" x14ac:dyDescent="0.25">
      <c r="A16" s="9"/>
      <c r="B16" s="139"/>
      <c r="C16" s="143" t="s">
        <v>31</v>
      </c>
      <c r="D16" s="143"/>
      <c r="E16" s="13">
        <v>60</v>
      </c>
      <c r="F16" s="13">
        <v>4.8600000000000003</v>
      </c>
      <c r="G16" s="13">
        <v>0.72</v>
      </c>
      <c r="H16" s="13">
        <v>27.96</v>
      </c>
      <c r="I16" s="13">
        <v>145.19999999999999</v>
      </c>
      <c r="J16" s="13">
        <v>1.95</v>
      </c>
      <c r="K16" s="13">
        <v>0</v>
      </c>
      <c r="L16" s="13">
        <v>1.2E-2</v>
      </c>
      <c r="M16" s="13"/>
      <c r="N16" s="13">
        <v>1.95</v>
      </c>
      <c r="O16" s="13"/>
      <c r="P16" s="13"/>
      <c r="Q16" s="13">
        <v>3.3000000000000002E-2</v>
      </c>
    </row>
    <row r="17" spans="1:17" ht="21.75" customHeight="1" x14ac:dyDescent="0.25">
      <c r="A17" s="9"/>
      <c r="B17" s="139"/>
      <c r="C17" s="144" t="s">
        <v>33</v>
      </c>
      <c r="D17" s="144"/>
      <c r="E17" s="5">
        <f>E16+E15+E14+E13+E11</f>
        <v>620</v>
      </c>
      <c r="F17" s="14">
        <f t="shared" ref="F17:Q17" si="0">SUM(F11:F16)</f>
        <v>25.259999999999998</v>
      </c>
      <c r="G17" s="14">
        <f t="shared" si="0"/>
        <v>27.6</v>
      </c>
      <c r="H17" s="14">
        <f t="shared" si="0"/>
        <v>101.31</v>
      </c>
      <c r="I17" s="14">
        <f>SUM(I11:I16)</f>
        <v>696.1400000000001</v>
      </c>
      <c r="J17" s="14">
        <f t="shared" si="0"/>
        <v>2.17</v>
      </c>
      <c r="K17" s="14">
        <f t="shared" si="0"/>
        <v>14.48</v>
      </c>
      <c r="L17" s="14">
        <f t="shared" si="0"/>
        <v>25.891999999999999</v>
      </c>
      <c r="M17" s="14">
        <f t="shared" si="0"/>
        <v>0</v>
      </c>
      <c r="N17" s="14">
        <f t="shared" si="0"/>
        <v>49.12</v>
      </c>
      <c r="O17" s="14">
        <f t="shared" si="0"/>
        <v>232.07</v>
      </c>
      <c r="P17" s="14">
        <f t="shared" si="0"/>
        <v>64.83</v>
      </c>
      <c r="Q17" s="14">
        <f t="shared" si="0"/>
        <v>3.8930000000000002</v>
      </c>
    </row>
    <row r="18" spans="1:17" ht="30.75" customHeight="1" x14ac:dyDescent="0.25">
      <c r="A18" s="9">
        <v>33</v>
      </c>
      <c r="B18" s="150" t="s">
        <v>50</v>
      </c>
      <c r="C18" s="142" t="s">
        <v>51</v>
      </c>
      <c r="D18" s="142"/>
      <c r="E18" s="16">
        <v>100</v>
      </c>
      <c r="F18" s="17">
        <v>1.43</v>
      </c>
      <c r="G18" s="17">
        <v>6.09</v>
      </c>
      <c r="H18" s="17">
        <v>8.36</v>
      </c>
      <c r="I18" s="17">
        <v>93.9</v>
      </c>
      <c r="J18" s="17">
        <v>0.02</v>
      </c>
      <c r="K18" s="17">
        <v>9.5</v>
      </c>
      <c r="L18" s="17">
        <v>0</v>
      </c>
      <c r="M18" s="17">
        <v>4.4000000000000004</v>
      </c>
      <c r="N18" s="17">
        <v>35.15</v>
      </c>
      <c r="O18" s="17">
        <v>40.97</v>
      </c>
      <c r="P18" s="17">
        <v>20.9</v>
      </c>
      <c r="Q18" s="17">
        <v>1.33</v>
      </c>
    </row>
    <row r="19" spans="1:17" ht="29.25" customHeight="1" x14ac:dyDescent="0.25">
      <c r="A19" s="9">
        <v>201</v>
      </c>
      <c r="B19" s="150"/>
      <c r="C19" s="142" t="s">
        <v>52</v>
      </c>
      <c r="D19" s="142"/>
      <c r="E19" s="16">
        <v>200</v>
      </c>
      <c r="F19" s="17">
        <v>4.79</v>
      </c>
      <c r="G19" s="17">
        <v>6.03</v>
      </c>
      <c r="H19" s="17">
        <v>12.42</v>
      </c>
      <c r="I19" s="17">
        <v>118.62</v>
      </c>
      <c r="J19" s="17">
        <v>0.06</v>
      </c>
      <c r="K19" s="17">
        <v>0.03</v>
      </c>
      <c r="L19" s="17">
        <v>1.02</v>
      </c>
      <c r="M19" s="17">
        <v>0</v>
      </c>
      <c r="N19" s="17">
        <v>32.07</v>
      </c>
      <c r="O19" s="17">
        <v>34.979999999999997</v>
      </c>
      <c r="P19" s="17">
        <v>5.42</v>
      </c>
      <c r="Q19" s="17">
        <v>0.3</v>
      </c>
    </row>
    <row r="20" spans="1:17" ht="30" customHeight="1" x14ac:dyDescent="0.25">
      <c r="A20" s="9">
        <v>274</v>
      </c>
      <c r="B20" s="150"/>
      <c r="C20" s="141" t="s">
        <v>53</v>
      </c>
      <c r="D20" s="141"/>
      <c r="E20" s="16">
        <v>170</v>
      </c>
      <c r="F20" s="17">
        <v>16.2</v>
      </c>
      <c r="G20" s="17">
        <v>12.38</v>
      </c>
      <c r="H20" s="17">
        <v>11.3</v>
      </c>
      <c r="I20" s="17">
        <v>165.63</v>
      </c>
      <c r="J20" s="17">
        <v>0.1</v>
      </c>
      <c r="K20" s="17">
        <v>3.71</v>
      </c>
      <c r="L20" s="17">
        <v>20</v>
      </c>
      <c r="M20" s="17">
        <v>0</v>
      </c>
      <c r="N20" s="17">
        <v>31.8</v>
      </c>
      <c r="O20" s="17">
        <v>150.1</v>
      </c>
      <c r="P20" s="17">
        <v>35.700000000000003</v>
      </c>
      <c r="Q20" s="17">
        <v>1.52</v>
      </c>
    </row>
    <row r="21" spans="1:17" ht="15.75" customHeight="1" x14ac:dyDescent="0.25">
      <c r="A21" s="9"/>
      <c r="B21" s="150"/>
      <c r="C21" s="143" t="s">
        <v>54</v>
      </c>
      <c r="D21" s="143"/>
      <c r="E21" s="13">
        <v>100</v>
      </c>
      <c r="F21" s="13">
        <v>3.2</v>
      </c>
      <c r="G21" s="13">
        <v>2.8</v>
      </c>
      <c r="H21" s="15">
        <v>63.8</v>
      </c>
      <c r="I21" s="15">
        <v>350</v>
      </c>
      <c r="J21" s="15">
        <v>0.04</v>
      </c>
      <c r="K21" s="15">
        <v>0</v>
      </c>
      <c r="L21" s="15">
        <v>0</v>
      </c>
      <c r="M21" s="15">
        <v>0</v>
      </c>
      <c r="N21" s="15">
        <v>10</v>
      </c>
      <c r="O21" s="15">
        <v>33</v>
      </c>
      <c r="P21" s="15">
        <v>2</v>
      </c>
      <c r="Q21" s="15">
        <v>0.6</v>
      </c>
    </row>
    <row r="22" spans="1:17" ht="15.75" customHeight="1" x14ac:dyDescent="0.25">
      <c r="A22" s="9"/>
      <c r="B22" s="150"/>
      <c r="C22" s="149" t="s">
        <v>55</v>
      </c>
      <c r="D22" s="149"/>
      <c r="E22" s="13">
        <v>200</v>
      </c>
      <c r="F22" s="13">
        <v>0.8</v>
      </c>
      <c r="G22" s="13">
        <v>0</v>
      </c>
      <c r="H22" s="13">
        <v>13.5</v>
      </c>
      <c r="I22" s="13">
        <v>94</v>
      </c>
      <c r="J22" s="13">
        <v>0.02</v>
      </c>
      <c r="K22" s="13">
        <v>2</v>
      </c>
      <c r="L22" s="13">
        <v>0</v>
      </c>
      <c r="M22" s="13">
        <v>0</v>
      </c>
      <c r="N22" s="13">
        <v>42</v>
      </c>
      <c r="O22" s="13">
        <v>32</v>
      </c>
      <c r="P22" s="13">
        <v>22</v>
      </c>
      <c r="Q22" s="13">
        <v>2.2000000000000002</v>
      </c>
    </row>
    <row r="23" spans="1:17" ht="15.75" x14ac:dyDescent="0.25">
      <c r="A23" s="19"/>
      <c r="B23" s="150"/>
      <c r="C23" s="143" t="s">
        <v>40</v>
      </c>
      <c r="D23" s="143"/>
      <c r="E23" s="15">
        <v>60</v>
      </c>
      <c r="F23" s="15">
        <v>3.6</v>
      </c>
      <c r="G23" s="15">
        <v>0.6</v>
      </c>
      <c r="H23" s="15">
        <v>26.7</v>
      </c>
      <c r="I23" s="15">
        <v>113.4</v>
      </c>
      <c r="J23" s="15">
        <v>0.16</v>
      </c>
      <c r="K23" s="15"/>
      <c r="L23" s="15"/>
      <c r="M23" s="15"/>
      <c r="N23" s="15">
        <v>0.1</v>
      </c>
      <c r="O23" s="15"/>
      <c r="P23" s="15"/>
      <c r="Q23" s="15">
        <v>0.03</v>
      </c>
    </row>
    <row r="24" spans="1:17" ht="23.25" customHeight="1" x14ac:dyDescent="0.25">
      <c r="A24" s="19"/>
      <c r="B24" s="150"/>
      <c r="C24" s="144" t="s">
        <v>41</v>
      </c>
      <c r="D24" s="144"/>
      <c r="E24" s="5">
        <f>E23+E22+E21+E20+E19+E18</f>
        <v>830</v>
      </c>
      <c r="F24" s="20">
        <f t="shared" ref="F24:Q24" si="1">SUM(F18:F23)</f>
        <v>30.02</v>
      </c>
      <c r="G24" s="20">
        <f t="shared" si="1"/>
        <v>27.900000000000002</v>
      </c>
      <c r="H24" s="20">
        <f t="shared" si="1"/>
        <v>136.07999999999998</v>
      </c>
      <c r="I24" s="20">
        <f>SUM(I18:I23)</f>
        <v>935.55</v>
      </c>
      <c r="J24" s="20">
        <f t="shared" si="1"/>
        <v>0.4</v>
      </c>
      <c r="K24" s="20">
        <f t="shared" si="1"/>
        <v>15.239999999999998</v>
      </c>
      <c r="L24" s="20">
        <f t="shared" si="1"/>
        <v>21.02</v>
      </c>
      <c r="M24" s="20">
        <f t="shared" si="1"/>
        <v>4.4000000000000004</v>
      </c>
      <c r="N24" s="20">
        <f t="shared" si="1"/>
        <v>151.11999999999998</v>
      </c>
      <c r="O24" s="20">
        <f t="shared" si="1"/>
        <v>291.04999999999995</v>
      </c>
      <c r="P24" s="20">
        <f t="shared" si="1"/>
        <v>86.02000000000001</v>
      </c>
      <c r="Q24" s="20">
        <f t="shared" si="1"/>
        <v>5.9800000000000013</v>
      </c>
    </row>
    <row r="25" spans="1:17" ht="21.75" customHeight="1" x14ac:dyDescent="0.25">
      <c r="A25" s="21"/>
      <c r="B25" s="147" t="s">
        <v>56</v>
      </c>
      <c r="C25" s="147"/>
      <c r="D25" s="147"/>
      <c r="E25" s="147"/>
      <c r="F25" s="6">
        <f t="shared" ref="F25:Q25" si="2">F17+F24</f>
        <v>55.28</v>
      </c>
      <c r="G25" s="6">
        <f t="shared" si="2"/>
        <v>55.5</v>
      </c>
      <c r="H25" s="6">
        <f t="shared" si="2"/>
        <v>237.39</v>
      </c>
      <c r="I25" s="6">
        <f>I17+I24</f>
        <v>1631.69</v>
      </c>
      <c r="J25" s="6">
        <f t="shared" si="2"/>
        <v>2.57</v>
      </c>
      <c r="K25" s="6">
        <f t="shared" si="2"/>
        <v>29.72</v>
      </c>
      <c r="L25" s="22">
        <f t="shared" si="2"/>
        <v>46.911999999999999</v>
      </c>
      <c r="M25" s="6">
        <f t="shared" si="2"/>
        <v>4.4000000000000004</v>
      </c>
      <c r="N25" s="6">
        <f t="shared" si="2"/>
        <v>200.23999999999998</v>
      </c>
      <c r="O25" s="6">
        <f t="shared" si="2"/>
        <v>523.11999999999989</v>
      </c>
      <c r="P25" s="6">
        <f t="shared" si="2"/>
        <v>150.85000000000002</v>
      </c>
      <c r="Q25" s="22">
        <f t="shared" si="2"/>
        <v>9.8730000000000011</v>
      </c>
    </row>
    <row r="30" spans="1:17" s="2" customFormat="1" ht="15.75" x14ac:dyDescent="0.25">
      <c r="A30" s="130" t="s">
        <v>135</v>
      </c>
      <c r="B30" s="131"/>
      <c r="C30" s="131"/>
      <c r="F30" s="23"/>
      <c r="G30" s="23"/>
      <c r="H30" s="23"/>
      <c r="I30" s="23"/>
      <c r="J30" s="23"/>
    </row>
    <row r="31" spans="1:17" s="2" customFormat="1" ht="15.75" x14ac:dyDescent="0.25">
      <c r="A31" s="130" t="s">
        <v>123</v>
      </c>
      <c r="B31" s="131"/>
      <c r="C31" s="131"/>
      <c r="D31" s="131"/>
      <c r="F31" s="23"/>
      <c r="G31" s="23"/>
      <c r="H31" s="23"/>
      <c r="I31" s="23"/>
      <c r="J31" s="23"/>
    </row>
    <row r="32" spans="1:17" s="2" customFormat="1" ht="15.75" x14ac:dyDescent="0.25">
      <c r="A32" s="130" t="s">
        <v>138</v>
      </c>
      <c r="B32" s="131"/>
      <c r="C32" s="131"/>
      <c r="D32" s="131"/>
      <c r="E32" s="131"/>
      <c r="F32" s="23"/>
      <c r="G32" s="23"/>
      <c r="H32" s="23"/>
      <c r="I32" s="23"/>
      <c r="J32" s="23"/>
    </row>
    <row r="33" spans="1:17" s="2" customFormat="1" ht="15.75" x14ac:dyDescent="0.25">
      <c r="A33" s="2" t="s">
        <v>6</v>
      </c>
      <c r="B33" s="2" t="s">
        <v>43</v>
      </c>
      <c r="F33" s="23"/>
      <c r="G33" s="23"/>
      <c r="H33" s="23"/>
      <c r="I33" s="23"/>
      <c r="J33" s="23"/>
    </row>
    <row r="34" spans="1:17" s="3" customFormat="1" x14ac:dyDescent="0.25">
      <c r="F34" s="4"/>
      <c r="G34" s="4"/>
      <c r="H34" s="4"/>
      <c r="I34" s="4"/>
      <c r="J34" s="4"/>
      <c r="N34" s="96"/>
    </row>
    <row r="35" spans="1:17" s="2" customFormat="1" ht="15.75" customHeight="1" x14ac:dyDescent="0.25">
      <c r="A35" s="129" t="s">
        <v>7</v>
      </c>
      <c r="B35" s="145" t="s">
        <v>8</v>
      </c>
      <c r="C35" s="129" t="s">
        <v>9</v>
      </c>
      <c r="D35" s="129"/>
      <c r="E35" s="129" t="s">
        <v>10</v>
      </c>
      <c r="F35" s="146" t="s">
        <v>11</v>
      </c>
      <c r="G35" s="146"/>
      <c r="H35" s="146"/>
      <c r="I35" s="129" t="s">
        <v>12</v>
      </c>
      <c r="J35" s="137" t="s">
        <v>13</v>
      </c>
      <c r="K35" s="137"/>
      <c r="L35" s="137"/>
      <c r="M35" s="137"/>
      <c r="N35" s="137" t="s">
        <v>14</v>
      </c>
      <c r="O35" s="137"/>
      <c r="P35" s="137"/>
      <c r="Q35" s="137"/>
    </row>
    <row r="36" spans="1:17" ht="17.25" x14ac:dyDescent="0.3">
      <c r="A36" s="129"/>
      <c r="B36" s="145"/>
      <c r="C36" s="129"/>
      <c r="D36" s="129"/>
      <c r="E36" s="129"/>
      <c r="F36" s="6" t="s">
        <v>15</v>
      </c>
      <c r="G36" s="6" t="s">
        <v>16</v>
      </c>
      <c r="H36" s="6" t="s">
        <v>17</v>
      </c>
      <c r="I36" s="129"/>
      <c r="J36" s="7" t="s">
        <v>18</v>
      </c>
      <c r="K36" s="6" t="s">
        <v>19</v>
      </c>
      <c r="L36" s="6" t="s">
        <v>20</v>
      </c>
      <c r="M36" s="6" t="s">
        <v>21</v>
      </c>
      <c r="N36" s="6" t="s">
        <v>22</v>
      </c>
      <c r="O36" s="6" t="s">
        <v>23</v>
      </c>
      <c r="P36" s="6" t="s">
        <v>24</v>
      </c>
      <c r="Q36" s="6" t="s">
        <v>25</v>
      </c>
    </row>
    <row r="37" spans="1:17" x14ac:dyDescent="0.25">
      <c r="A37" s="3"/>
      <c r="B37" s="8">
        <v>2</v>
      </c>
      <c r="C37" s="138">
        <v>3</v>
      </c>
      <c r="D37" s="138"/>
      <c r="E37" s="8">
        <v>4</v>
      </c>
      <c r="F37" s="8">
        <v>5</v>
      </c>
      <c r="G37" s="8">
        <v>6</v>
      </c>
      <c r="H37" s="8">
        <v>7</v>
      </c>
      <c r="I37" s="8">
        <v>8</v>
      </c>
      <c r="J37" s="8">
        <v>9</v>
      </c>
      <c r="K37" s="8">
        <v>10</v>
      </c>
      <c r="L37" s="8">
        <v>11</v>
      </c>
      <c r="M37" s="8">
        <v>12</v>
      </c>
      <c r="N37" s="8">
        <v>13</v>
      </c>
      <c r="O37" s="8">
        <v>14</v>
      </c>
      <c r="P37" s="8">
        <v>15</v>
      </c>
      <c r="Q37" s="8">
        <v>16</v>
      </c>
    </row>
    <row r="38" spans="1:17" ht="32.25" customHeight="1" x14ac:dyDescent="0.25">
      <c r="A38" s="13">
        <v>10</v>
      </c>
      <c r="B38" s="139" t="s">
        <v>26</v>
      </c>
      <c r="C38" s="140" t="s">
        <v>47</v>
      </c>
      <c r="D38" s="140"/>
      <c r="E38" s="27">
        <v>100</v>
      </c>
      <c r="F38" s="17">
        <v>2.98</v>
      </c>
      <c r="G38" s="17">
        <v>5.19</v>
      </c>
      <c r="H38" s="17">
        <v>6.25</v>
      </c>
      <c r="I38" s="17">
        <v>83.6</v>
      </c>
      <c r="J38" s="11">
        <v>0.11</v>
      </c>
      <c r="K38" s="11">
        <v>11</v>
      </c>
      <c r="L38" s="11">
        <v>0.68</v>
      </c>
      <c r="M38" s="11">
        <v>0</v>
      </c>
      <c r="N38" s="11">
        <v>21.45</v>
      </c>
      <c r="O38" s="11">
        <v>59.95</v>
      </c>
      <c r="P38" s="11">
        <v>20.8</v>
      </c>
      <c r="Q38" s="11">
        <v>0.68</v>
      </c>
    </row>
    <row r="39" spans="1:17" ht="15.75" x14ac:dyDescent="0.25">
      <c r="A39" s="13"/>
      <c r="B39" s="139"/>
      <c r="C39" s="140"/>
      <c r="D39" s="140"/>
      <c r="E39" s="16"/>
      <c r="F39" s="10"/>
      <c r="G39" s="10"/>
      <c r="H39" s="10"/>
      <c r="I39" s="10"/>
      <c r="J39" s="11"/>
      <c r="K39" s="11"/>
      <c r="L39" s="11"/>
      <c r="M39" s="11"/>
      <c r="N39" s="11"/>
      <c r="O39" s="11"/>
      <c r="P39" s="11"/>
      <c r="Q39" s="11"/>
    </row>
    <row r="40" spans="1:17" ht="17.25" customHeight="1" x14ac:dyDescent="0.25">
      <c r="A40" s="13">
        <v>462</v>
      </c>
      <c r="B40" s="139"/>
      <c r="C40" s="141" t="s">
        <v>48</v>
      </c>
      <c r="D40" s="141"/>
      <c r="E40" s="16">
        <v>100</v>
      </c>
      <c r="F40" s="18">
        <v>13.48</v>
      </c>
      <c r="G40" s="18">
        <v>20.329999999999998</v>
      </c>
      <c r="H40" s="18">
        <v>13.27</v>
      </c>
      <c r="I40" s="18">
        <v>223</v>
      </c>
      <c r="J40" s="18">
        <v>0.03</v>
      </c>
      <c r="K40" s="18">
        <v>3</v>
      </c>
      <c r="L40" s="18">
        <v>0</v>
      </c>
      <c r="M40" s="17">
        <v>0</v>
      </c>
      <c r="N40" s="18">
        <v>16.87</v>
      </c>
      <c r="O40" s="18">
        <v>154.9</v>
      </c>
      <c r="P40" s="18">
        <v>23.37</v>
      </c>
      <c r="Q40" s="18">
        <v>2.08</v>
      </c>
    </row>
    <row r="41" spans="1:17" ht="16.5" customHeight="1" x14ac:dyDescent="0.25">
      <c r="A41" s="13">
        <v>688</v>
      </c>
      <c r="B41" s="139"/>
      <c r="C41" s="142" t="s">
        <v>49</v>
      </c>
      <c r="D41" s="142"/>
      <c r="E41" s="16">
        <v>200</v>
      </c>
      <c r="F41" s="18">
        <v>7.36</v>
      </c>
      <c r="G41" s="18">
        <v>6.02</v>
      </c>
      <c r="H41" s="18">
        <v>35.26</v>
      </c>
      <c r="I41" s="18">
        <v>224.6</v>
      </c>
      <c r="J41" s="18">
        <v>0.08</v>
      </c>
      <c r="K41" s="18">
        <v>0</v>
      </c>
      <c r="L41" s="18">
        <v>28</v>
      </c>
      <c r="M41" s="17">
        <v>0</v>
      </c>
      <c r="N41" s="18">
        <v>6.48</v>
      </c>
      <c r="O41" s="18">
        <v>49.56</v>
      </c>
      <c r="P41" s="18">
        <v>28.16</v>
      </c>
      <c r="Q41" s="18">
        <v>1.48</v>
      </c>
    </row>
    <row r="42" spans="1:17" ht="15.75" customHeight="1" x14ac:dyDescent="0.25">
      <c r="A42" s="13">
        <v>588</v>
      </c>
      <c r="B42" s="139"/>
      <c r="C42" s="140" t="s">
        <v>57</v>
      </c>
      <c r="D42" s="140"/>
      <c r="E42" s="16">
        <v>200</v>
      </c>
      <c r="F42" s="17">
        <v>0.04</v>
      </c>
      <c r="G42" s="17">
        <v>0</v>
      </c>
      <c r="H42" s="17">
        <v>24.76</v>
      </c>
      <c r="I42" s="17">
        <v>94.2</v>
      </c>
      <c r="J42" s="17">
        <v>0.01</v>
      </c>
      <c r="K42" s="17">
        <v>1.08</v>
      </c>
      <c r="L42" s="17">
        <v>0</v>
      </c>
      <c r="M42" s="17">
        <v>0</v>
      </c>
      <c r="N42" s="17">
        <v>6.4</v>
      </c>
      <c r="O42" s="17">
        <v>3.6</v>
      </c>
      <c r="P42" s="17">
        <v>0</v>
      </c>
      <c r="Q42" s="17">
        <v>0.18</v>
      </c>
    </row>
    <row r="43" spans="1:17" ht="15.75" x14ac:dyDescent="0.25">
      <c r="A43" s="13"/>
      <c r="B43" s="139"/>
      <c r="C43" s="143" t="s">
        <v>31</v>
      </c>
      <c r="D43" s="143"/>
      <c r="E43" s="13">
        <v>80</v>
      </c>
      <c r="F43" s="13">
        <v>4.8600000000000003</v>
      </c>
      <c r="G43" s="13">
        <v>0.72</v>
      </c>
      <c r="H43" s="13">
        <v>27.96</v>
      </c>
      <c r="I43" s="13">
        <v>145.19999999999999</v>
      </c>
      <c r="J43" s="13">
        <v>1.95</v>
      </c>
      <c r="K43" s="13">
        <v>0</v>
      </c>
      <c r="L43" s="13">
        <v>1.2E-2</v>
      </c>
      <c r="M43" s="13"/>
      <c r="N43" s="13">
        <v>1.95</v>
      </c>
      <c r="O43" s="13"/>
      <c r="P43" s="13"/>
      <c r="Q43" s="13">
        <v>3.3000000000000002E-2</v>
      </c>
    </row>
    <row r="44" spans="1:17" ht="23.25" customHeight="1" x14ac:dyDescent="0.25">
      <c r="A44" s="13"/>
      <c r="B44" s="139"/>
      <c r="C44" s="144" t="s">
        <v>33</v>
      </c>
      <c r="D44" s="144"/>
      <c r="E44" s="5">
        <v>590</v>
      </c>
      <c r="F44" s="5">
        <f t="shared" ref="F44:Q44" si="3">SUM(F38:F43)</f>
        <v>28.72</v>
      </c>
      <c r="G44" s="5">
        <f t="shared" si="3"/>
        <v>32.26</v>
      </c>
      <c r="H44" s="5">
        <f t="shared" si="3"/>
        <v>107.5</v>
      </c>
      <c r="I44" s="5">
        <f t="shared" si="3"/>
        <v>770.60000000000014</v>
      </c>
      <c r="J44" s="5">
        <f t="shared" si="3"/>
        <v>2.1800000000000002</v>
      </c>
      <c r="K44" s="5">
        <f t="shared" si="3"/>
        <v>15.08</v>
      </c>
      <c r="L44" s="5">
        <f t="shared" si="3"/>
        <v>28.692</v>
      </c>
      <c r="M44" s="5">
        <f t="shared" si="3"/>
        <v>0</v>
      </c>
      <c r="N44" s="5">
        <f t="shared" si="3"/>
        <v>53.15</v>
      </c>
      <c r="O44" s="5">
        <f t="shared" si="3"/>
        <v>268.01000000000005</v>
      </c>
      <c r="P44" s="5">
        <f t="shared" si="3"/>
        <v>72.33</v>
      </c>
      <c r="Q44" s="5">
        <f t="shared" si="3"/>
        <v>4.4530000000000003</v>
      </c>
    </row>
    <row r="45" spans="1:17" ht="28.5" customHeight="1" x14ac:dyDescent="0.25">
      <c r="A45" s="9">
        <v>33</v>
      </c>
      <c r="B45" s="148" t="s">
        <v>50</v>
      </c>
      <c r="C45" s="142" t="s">
        <v>51</v>
      </c>
      <c r="D45" s="142"/>
      <c r="E45" s="16">
        <v>100</v>
      </c>
      <c r="F45" s="17">
        <v>1.43</v>
      </c>
      <c r="G45" s="17">
        <v>6.09</v>
      </c>
      <c r="H45" s="17">
        <v>8.36</v>
      </c>
      <c r="I45" s="17">
        <v>93.9</v>
      </c>
      <c r="J45" s="17">
        <v>0.02</v>
      </c>
      <c r="K45" s="17">
        <v>9.5</v>
      </c>
      <c r="L45" s="17">
        <v>0</v>
      </c>
      <c r="M45" s="17">
        <v>4.4000000000000004</v>
      </c>
      <c r="N45" s="17">
        <v>35.15</v>
      </c>
      <c r="O45" s="17">
        <v>40.97</v>
      </c>
      <c r="P45" s="17">
        <v>20.9</v>
      </c>
      <c r="Q45" s="17">
        <v>1.33</v>
      </c>
    </row>
    <row r="46" spans="1:17" ht="32.25" customHeight="1" x14ac:dyDescent="0.25">
      <c r="A46" s="9">
        <v>201</v>
      </c>
      <c r="B46" s="148"/>
      <c r="C46" s="142" t="s">
        <v>52</v>
      </c>
      <c r="D46" s="142"/>
      <c r="E46" s="16">
        <v>250</v>
      </c>
      <c r="F46" s="17">
        <v>5.99</v>
      </c>
      <c r="G46" s="17">
        <v>7.54</v>
      </c>
      <c r="H46" s="17">
        <v>15.53</v>
      </c>
      <c r="I46" s="17">
        <v>148.28</v>
      </c>
      <c r="J46" s="17">
        <v>0.08</v>
      </c>
      <c r="K46" s="17">
        <v>0.04</v>
      </c>
      <c r="L46" s="17">
        <v>1.28</v>
      </c>
      <c r="M46" s="17">
        <v>0</v>
      </c>
      <c r="N46" s="17">
        <v>40.090000000000003</v>
      </c>
      <c r="O46" s="17">
        <v>43.73</v>
      </c>
      <c r="P46" s="17">
        <v>6.78</v>
      </c>
      <c r="Q46" s="17">
        <v>0.38</v>
      </c>
    </row>
    <row r="47" spans="1:17" ht="33.75" customHeight="1" x14ac:dyDescent="0.25">
      <c r="A47" s="9">
        <v>274</v>
      </c>
      <c r="B47" s="148"/>
      <c r="C47" s="141" t="s">
        <v>53</v>
      </c>
      <c r="D47" s="141"/>
      <c r="E47" s="16">
        <v>220</v>
      </c>
      <c r="F47" s="17">
        <v>21.71</v>
      </c>
      <c r="G47" s="17">
        <v>16.649999999999999</v>
      </c>
      <c r="H47" s="17">
        <v>15.02</v>
      </c>
      <c r="I47" s="17">
        <v>265</v>
      </c>
      <c r="J47" s="17">
        <v>0.13</v>
      </c>
      <c r="K47" s="17">
        <v>5.2</v>
      </c>
      <c r="L47" s="17">
        <v>20</v>
      </c>
      <c r="M47" s="17">
        <v>0</v>
      </c>
      <c r="N47" s="17">
        <v>42.3</v>
      </c>
      <c r="O47" s="17">
        <v>192.23</v>
      </c>
      <c r="P47" s="17">
        <v>48.7</v>
      </c>
      <c r="Q47" s="17">
        <v>2.09</v>
      </c>
    </row>
    <row r="48" spans="1:17" ht="15.75" customHeight="1" x14ac:dyDescent="0.25">
      <c r="A48" s="9"/>
      <c r="B48" s="148"/>
      <c r="C48" s="143" t="s">
        <v>54</v>
      </c>
      <c r="D48" s="143"/>
      <c r="E48" s="13">
        <v>100</v>
      </c>
      <c r="F48" s="13">
        <v>3.2</v>
      </c>
      <c r="G48" s="13">
        <v>2.8</v>
      </c>
      <c r="H48" s="15">
        <v>63.8</v>
      </c>
      <c r="I48" s="15">
        <v>350</v>
      </c>
      <c r="J48" s="15">
        <v>0.04</v>
      </c>
      <c r="K48" s="15">
        <v>0</v>
      </c>
      <c r="L48" s="15">
        <v>0</v>
      </c>
      <c r="M48" s="15">
        <v>0</v>
      </c>
      <c r="N48" s="15">
        <v>10</v>
      </c>
      <c r="O48" s="15">
        <v>33</v>
      </c>
      <c r="P48" s="15">
        <v>2</v>
      </c>
      <c r="Q48" s="15">
        <v>0.6</v>
      </c>
    </row>
    <row r="49" spans="1:17" ht="15.75" customHeight="1" x14ac:dyDescent="0.25">
      <c r="A49" s="9"/>
      <c r="B49" s="148"/>
      <c r="C49" s="149" t="s">
        <v>55</v>
      </c>
      <c r="D49" s="149"/>
      <c r="E49" s="13">
        <v>200</v>
      </c>
      <c r="F49" s="13">
        <v>0.8</v>
      </c>
      <c r="G49" s="13">
        <v>0</v>
      </c>
      <c r="H49" s="13">
        <v>13.5</v>
      </c>
      <c r="I49" s="13">
        <v>94</v>
      </c>
      <c r="J49" s="13">
        <v>0.02</v>
      </c>
      <c r="K49" s="13">
        <v>2</v>
      </c>
      <c r="L49" s="13">
        <v>0</v>
      </c>
      <c r="M49" s="13">
        <v>0</v>
      </c>
      <c r="N49" s="13">
        <v>42</v>
      </c>
      <c r="O49" s="13">
        <v>32</v>
      </c>
      <c r="P49" s="13">
        <v>22</v>
      </c>
      <c r="Q49" s="13">
        <v>2.2000000000000002</v>
      </c>
    </row>
    <row r="50" spans="1:17" ht="15.75" x14ac:dyDescent="0.25">
      <c r="A50" s="19"/>
      <c r="B50" s="148"/>
      <c r="C50" s="143" t="s">
        <v>40</v>
      </c>
      <c r="D50" s="143"/>
      <c r="E50" s="15">
        <v>100</v>
      </c>
      <c r="F50" s="15">
        <v>3.6</v>
      </c>
      <c r="G50" s="15">
        <v>0.6</v>
      </c>
      <c r="H50" s="15">
        <v>26.7</v>
      </c>
      <c r="I50" s="15">
        <v>113.4</v>
      </c>
      <c r="J50" s="15">
        <v>0.16</v>
      </c>
      <c r="K50" s="15"/>
      <c r="L50" s="15"/>
      <c r="M50" s="15"/>
      <c r="N50" s="15">
        <v>0.1</v>
      </c>
      <c r="O50" s="15"/>
      <c r="P50" s="15"/>
      <c r="Q50" s="15">
        <v>0.03</v>
      </c>
    </row>
    <row r="51" spans="1:17" ht="24" customHeight="1" x14ac:dyDescent="0.25">
      <c r="A51" s="12"/>
      <c r="B51" s="25"/>
      <c r="C51" s="144" t="s">
        <v>41</v>
      </c>
      <c r="D51" s="144"/>
      <c r="E51" s="5">
        <v>895</v>
      </c>
      <c r="F51" s="20">
        <f t="shared" ref="F51:Q51" si="4">SUM(F45:F50)</f>
        <v>36.730000000000004</v>
      </c>
      <c r="G51" s="20">
        <f t="shared" si="4"/>
        <v>33.68</v>
      </c>
      <c r="H51" s="20">
        <f t="shared" si="4"/>
        <v>142.91</v>
      </c>
      <c r="I51" s="20">
        <f t="shared" si="4"/>
        <v>1064.5800000000002</v>
      </c>
      <c r="J51" s="20">
        <f t="shared" si="4"/>
        <v>0.45000000000000007</v>
      </c>
      <c r="K51" s="20">
        <f t="shared" si="4"/>
        <v>16.739999999999998</v>
      </c>
      <c r="L51" s="20">
        <f t="shared" si="4"/>
        <v>21.28</v>
      </c>
      <c r="M51" s="20">
        <f t="shared" si="4"/>
        <v>4.4000000000000004</v>
      </c>
      <c r="N51" s="20">
        <f t="shared" si="4"/>
        <v>169.64000000000001</v>
      </c>
      <c r="O51" s="20">
        <f t="shared" si="4"/>
        <v>341.92999999999995</v>
      </c>
      <c r="P51" s="20">
        <f t="shared" si="4"/>
        <v>100.38</v>
      </c>
      <c r="Q51" s="20">
        <f t="shared" si="4"/>
        <v>6.63</v>
      </c>
    </row>
    <row r="52" spans="1:17" ht="25.5" customHeight="1" x14ac:dyDescent="0.25">
      <c r="A52" s="26"/>
      <c r="B52" s="147" t="s">
        <v>58</v>
      </c>
      <c r="C52" s="147"/>
      <c r="D52" s="147"/>
      <c r="E52" s="147"/>
      <c r="F52" s="6">
        <f t="shared" ref="F52:Q52" si="5">F44+F51</f>
        <v>65.45</v>
      </c>
      <c r="G52" s="6">
        <f t="shared" si="5"/>
        <v>65.94</v>
      </c>
      <c r="H52" s="6">
        <f t="shared" si="5"/>
        <v>250.41</v>
      </c>
      <c r="I52" s="6">
        <f t="shared" si="5"/>
        <v>1835.1800000000003</v>
      </c>
      <c r="J52" s="6">
        <f t="shared" si="5"/>
        <v>2.6300000000000003</v>
      </c>
      <c r="K52" s="6">
        <f t="shared" si="5"/>
        <v>31.82</v>
      </c>
      <c r="L52" s="6">
        <f t="shared" si="5"/>
        <v>49.972000000000001</v>
      </c>
      <c r="M52" s="6">
        <f t="shared" si="5"/>
        <v>4.4000000000000004</v>
      </c>
      <c r="N52" s="6">
        <f t="shared" si="5"/>
        <v>222.79000000000002</v>
      </c>
      <c r="O52" s="6">
        <f t="shared" si="5"/>
        <v>609.94000000000005</v>
      </c>
      <c r="P52" s="6">
        <f t="shared" si="5"/>
        <v>172.70999999999998</v>
      </c>
      <c r="Q52" s="22">
        <f t="shared" si="5"/>
        <v>11.083</v>
      </c>
    </row>
  </sheetData>
  <mergeCells count="58">
    <mergeCell ref="A4:D4"/>
    <mergeCell ref="A5:D5"/>
    <mergeCell ref="A6:D6"/>
    <mergeCell ref="A31:D31"/>
    <mergeCell ref="A32:E32"/>
    <mergeCell ref="B25:E25"/>
    <mergeCell ref="B18:B24"/>
    <mergeCell ref="C18:D18"/>
    <mergeCell ref="C19:D19"/>
    <mergeCell ref="C20:D20"/>
    <mergeCell ref="C21:D21"/>
    <mergeCell ref="C22:D22"/>
    <mergeCell ref="C23:D23"/>
    <mergeCell ref="C24:D24"/>
    <mergeCell ref="A8:A9"/>
    <mergeCell ref="C51:D51"/>
    <mergeCell ref="B52:E52"/>
    <mergeCell ref="B45:B50"/>
    <mergeCell ref="C45:D45"/>
    <mergeCell ref="C46:D46"/>
    <mergeCell ref="C47:D47"/>
    <mergeCell ref="C48:D48"/>
    <mergeCell ref="C49:D49"/>
    <mergeCell ref="C50:D50"/>
    <mergeCell ref="B38:B44"/>
    <mergeCell ref="C38:D38"/>
    <mergeCell ref="C39:D39"/>
    <mergeCell ref="C40:D40"/>
    <mergeCell ref="C41:D41"/>
    <mergeCell ref="C42:D42"/>
    <mergeCell ref="C43:D43"/>
    <mergeCell ref="C44:D44"/>
    <mergeCell ref="F35:H35"/>
    <mergeCell ref="I35:I36"/>
    <mergeCell ref="J35:M35"/>
    <mergeCell ref="N35:Q35"/>
    <mergeCell ref="C37:D37"/>
    <mergeCell ref="A35:A36"/>
    <mergeCell ref="B35:B36"/>
    <mergeCell ref="C35:D36"/>
    <mergeCell ref="E35:E36"/>
    <mergeCell ref="A30:C30"/>
    <mergeCell ref="I8:I9"/>
    <mergeCell ref="J8:M8"/>
    <mergeCell ref="N8:Q8"/>
    <mergeCell ref="C10:D10"/>
    <mergeCell ref="B11:B17"/>
    <mergeCell ref="C11:D11"/>
    <mergeCell ref="C12:D12"/>
    <mergeCell ref="C13:D13"/>
    <mergeCell ref="C14:D14"/>
    <mergeCell ref="C15:D15"/>
    <mergeCell ref="C16:D16"/>
    <mergeCell ref="C17:D17"/>
    <mergeCell ref="B8:B9"/>
    <mergeCell ref="C8:D9"/>
    <mergeCell ref="E8:E9"/>
    <mergeCell ref="F8:H8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4294967294" verticalDpi="4294967294" r:id="rId1"/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2"/>
  <sheetViews>
    <sheetView view="pageBreakPreview" topLeftCell="A7" zoomScaleNormal="100" workbookViewId="0">
      <selection activeCell="I47" sqref="I47"/>
    </sheetView>
  </sheetViews>
  <sheetFormatPr defaultRowHeight="15" x14ac:dyDescent="0.25"/>
  <cols>
    <col min="1" max="1" width="8.85546875" bestFit="1" customWidth="1"/>
    <col min="2" max="3" width="8.7109375"/>
    <col min="4" max="4" width="19.28515625" customWidth="1"/>
    <col min="5" max="5" width="12" bestFit="1" customWidth="1"/>
    <col min="6" max="8" width="8.85546875" bestFit="1" customWidth="1"/>
    <col min="9" max="9" width="9.85546875" bestFit="1" customWidth="1"/>
    <col min="10" max="14" width="8.85546875" bestFit="1" customWidth="1"/>
    <col min="15" max="15" width="9.85546875" bestFit="1" customWidth="1"/>
    <col min="16" max="17" width="8.85546875" bestFit="1" customWidth="1"/>
    <col min="18" max="1025" width="8.7109375"/>
  </cols>
  <sheetData>
    <row r="3" spans="1:18" s="3" customFormat="1" ht="15.75" x14ac:dyDescent="0.25">
      <c r="A3" s="2" t="s">
        <v>0</v>
      </c>
      <c r="B3" s="2" t="s">
        <v>59</v>
      </c>
      <c r="C3" s="2"/>
      <c r="F3" s="4"/>
      <c r="G3" s="4"/>
      <c r="H3" s="4"/>
      <c r="I3" s="4"/>
      <c r="J3" s="4"/>
    </row>
    <row r="4" spans="1:18" s="3" customFormat="1" ht="15.75" x14ac:dyDescent="0.25">
      <c r="A4" s="2" t="s">
        <v>2</v>
      </c>
      <c r="B4" s="2" t="s">
        <v>3</v>
      </c>
      <c r="C4" s="2"/>
      <c r="F4" s="4"/>
      <c r="G4" s="4"/>
      <c r="H4" s="4"/>
      <c r="I4" s="4"/>
      <c r="J4" s="4"/>
    </row>
    <row r="5" spans="1:18" s="3" customFormat="1" ht="15.75" x14ac:dyDescent="0.25">
      <c r="A5" s="2" t="s">
        <v>4</v>
      </c>
      <c r="B5" s="2" t="s">
        <v>131</v>
      </c>
      <c r="C5" s="2"/>
      <c r="F5" s="4"/>
      <c r="G5" s="4"/>
      <c r="H5" s="4"/>
      <c r="I5" s="4"/>
      <c r="J5" s="4"/>
    </row>
    <row r="6" spans="1:18" s="3" customFormat="1" ht="15.75" x14ac:dyDescent="0.25">
      <c r="A6" s="2" t="s">
        <v>6</v>
      </c>
      <c r="B6" s="2" t="s">
        <v>132</v>
      </c>
      <c r="C6" s="2"/>
      <c r="F6" s="4"/>
      <c r="G6" s="4"/>
      <c r="H6" s="4"/>
      <c r="I6" s="4"/>
      <c r="J6" s="4"/>
    </row>
    <row r="7" spans="1:18" x14ac:dyDescent="0.25">
      <c r="F7" s="4"/>
      <c r="G7" s="4"/>
      <c r="H7" s="4"/>
      <c r="I7" s="4"/>
      <c r="J7" s="4"/>
    </row>
    <row r="8" spans="1:18" s="2" customFormat="1" ht="15.75" customHeight="1" x14ac:dyDescent="0.3">
      <c r="A8" s="151" t="s">
        <v>7</v>
      </c>
      <c r="B8" s="152" t="s">
        <v>8</v>
      </c>
      <c r="C8" s="151" t="s">
        <v>9</v>
      </c>
      <c r="D8" s="151"/>
      <c r="E8" s="151" t="s">
        <v>10</v>
      </c>
      <c r="F8" s="153" t="s">
        <v>11</v>
      </c>
      <c r="G8" s="153"/>
      <c r="H8" s="153"/>
      <c r="I8" s="151" t="s">
        <v>12</v>
      </c>
      <c r="J8" s="154" t="s">
        <v>13</v>
      </c>
      <c r="K8" s="154"/>
      <c r="L8" s="154"/>
      <c r="M8" s="154"/>
      <c r="N8" s="154" t="s">
        <v>14</v>
      </c>
      <c r="O8" s="154"/>
      <c r="P8" s="154"/>
      <c r="Q8" s="154"/>
    </row>
    <row r="9" spans="1:18" ht="81" customHeight="1" x14ac:dyDescent="0.35">
      <c r="A9" s="151"/>
      <c r="B9" s="152"/>
      <c r="C9" s="151"/>
      <c r="D9" s="151"/>
      <c r="E9" s="151"/>
      <c r="F9" s="48" t="s">
        <v>15</v>
      </c>
      <c r="G9" s="48" t="s">
        <v>16</v>
      </c>
      <c r="H9" s="48" t="s">
        <v>17</v>
      </c>
      <c r="I9" s="151"/>
      <c r="J9" s="49" t="s">
        <v>133</v>
      </c>
      <c r="K9" s="48" t="s">
        <v>19</v>
      </c>
      <c r="L9" s="48" t="s">
        <v>20</v>
      </c>
      <c r="M9" s="48" t="s">
        <v>21</v>
      </c>
      <c r="N9" s="48" t="s">
        <v>22</v>
      </c>
      <c r="O9" s="48" t="s">
        <v>23</v>
      </c>
      <c r="P9" s="48" t="s">
        <v>24</v>
      </c>
      <c r="Q9" s="48" t="s">
        <v>25</v>
      </c>
    </row>
    <row r="10" spans="1:18" s="3" customFormat="1" x14ac:dyDescent="0.25">
      <c r="A10" s="8"/>
      <c r="B10" s="8">
        <v>2</v>
      </c>
      <c r="C10" s="138">
        <v>3</v>
      </c>
      <c r="D10" s="138"/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  <c r="L10" s="8">
        <v>11</v>
      </c>
      <c r="M10" s="8">
        <v>12</v>
      </c>
      <c r="N10" s="8">
        <v>13</v>
      </c>
      <c r="O10" s="8">
        <v>14</v>
      </c>
      <c r="P10" s="8">
        <v>15</v>
      </c>
      <c r="Q10" s="8">
        <v>16</v>
      </c>
    </row>
    <row r="11" spans="1:18" ht="59.25" customHeight="1" x14ac:dyDescent="0.35">
      <c r="A11" s="50">
        <v>288.35500000000002</v>
      </c>
      <c r="B11" s="155" t="s">
        <v>26</v>
      </c>
      <c r="C11" s="156" t="s">
        <v>60</v>
      </c>
      <c r="D11" s="156"/>
      <c r="E11" s="51" t="s">
        <v>168</v>
      </c>
      <c r="F11" s="52">
        <v>10.52</v>
      </c>
      <c r="G11" s="52">
        <v>11.78</v>
      </c>
      <c r="H11" s="52">
        <v>13.75</v>
      </c>
      <c r="I11" s="52">
        <v>202.5</v>
      </c>
      <c r="J11" s="52">
        <v>7.0000000000000007E-2</v>
      </c>
      <c r="K11" s="52">
        <v>0.97</v>
      </c>
      <c r="L11" s="52">
        <v>47.91</v>
      </c>
      <c r="M11" s="52">
        <v>0</v>
      </c>
      <c r="N11" s="52">
        <v>34.020000000000003</v>
      </c>
      <c r="O11" s="52">
        <v>119.38</v>
      </c>
      <c r="P11" s="52">
        <v>25.85</v>
      </c>
      <c r="Q11" s="52">
        <v>1.07</v>
      </c>
      <c r="R11" s="53"/>
    </row>
    <row r="12" spans="1:18" ht="33" customHeight="1" x14ac:dyDescent="0.35">
      <c r="A12" s="50">
        <v>679</v>
      </c>
      <c r="B12" s="155"/>
      <c r="C12" s="157" t="s">
        <v>62</v>
      </c>
      <c r="D12" s="157"/>
      <c r="E12" s="54" t="s">
        <v>63</v>
      </c>
      <c r="F12" s="52">
        <v>9.94</v>
      </c>
      <c r="G12" s="52">
        <v>7.48</v>
      </c>
      <c r="H12" s="55">
        <v>47.78</v>
      </c>
      <c r="I12" s="55">
        <v>307.26</v>
      </c>
      <c r="J12" s="55">
        <v>0.24</v>
      </c>
      <c r="K12" s="55">
        <v>0</v>
      </c>
      <c r="L12" s="55">
        <v>0.02</v>
      </c>
      <c r="M12" s="55">
        <v>0</v>
      </c>
      <c r="N12" s="55">
        <v>17.3</v>
      </c>
      <c r="O12" s="55">
        <v>278</v>
      </c>
      <c r="P12" s="55">
        <v>90</v>
      </c>
      <c r="Q12" s="55">
        <v>5.26</v>
      </c>
      <c r="R12" s="53"/>
    </row>
    <row r="13" spans="1:18" ht="28.5" customHeight="1" x14ac:dyDescent="0.35">
      <c r="A13" s="50"/>
      <c r="B13" s="155"/>
      <c r="C13" s="158" t="s">
        <v>55</v>
      </c>
      <c r="D13" s="158"/>
      <c r="E13" s="50">
        <v>200</v>
      </c>
      <c r="F13" s="50">
        <v>0.8</v>
      </c>
      <c r="G13" s="50">
        <v>0</v>
      </c>
      <c r="H13" s="50">
        <v>13.5</v>
      </c>
      <c r="I13" s="50">
        <v>94</v>
      </c>
      <c r="J13" s="50">
        <v>0.02</v>
      </c>
      <c r="K13" s="50">
        <v>2</v>
      </c>
      <c r="L13" s="50">
        <v>0</v>
      </c>
      <c r="M13" s="50">
        <v>0</v>
      </c>
      <c r="N13" s="50">
        <v>42</v>
      </c>
      <c r="O13" s="50">
        <v>32</v>
      </c>
      <c r="P13" s="50">
        <v>22</v>
      </c>
      <c r="Q13" s="50">
        <v>2.2000000000000002</v>
      </c>
      <c r="R13" s="53"/>
    </row>
    <row r="14" spans="1:18" ht="21" x14ac:dyDescent="0.35">
      <c r="A14" s="50"/>
      <c r="B14" s="155"/>
      <c r="C14" s="159" t="s">
        <v>31</v>
      </c>
      <c r="D14" s="159"/>
      <c r="E14" s="50">
        <v>60</v>
      </c>
      <c r="F14" s="50">
        <v>4.8600000000000003</v>
      </c>
      <c r="G14" s="50">
        <v>0.72</v>
      </c>
      <c r="H14" s="50">
        <v>27.96</v>
      </c>
      <c r="I14" s="50">
        <v>145.19999999999999</v>
      </c>
      <c r="J14" s="50">
        <v>1.95</v>
      </c>
      <c r="K14" s="50">
        <v>0</v>
      </c>
      <c r="L14" s="50">
        <v>1.2E-2</v>
      </c>
      <c r="M14" s="50">
        <v>0</v>
      </c>
      <c r="N14" s="50">
        <v>1.95</v>
      </c>
      <c r="O14" s="50">
        <v>0</v>
      </c>
      <c r="P14" s="50">
        <v>0</v>
      </c>
      <c r="Q14" s="50">
        <v>3.3000000000000002E-2</v>
      </c>
      <c r="R14" s="53"/>
    </row>
    <row r="15" spans="1:18" ht="30.75" customHeight="1" x14ac:dyDescent="0.35">
      <c r="A15" s="50"/>
      <c r="B15" s="155"/>
      <c r="C15" s="157"/>
      <c r="D15" s="157"/>
      <c r="E15" s="56" t="s">
        <v>172</v>
      </c>
      <c r="F15" s="52"/>
      <c r="G15" s="52"/>
      <c r="H15" s="52"/>
      <c r="I15" s="52"/>
      <c r="J15" s="52"/>
      <c r="K15" s="52"/>
      <c r="L15" s="52"/>
      <c r="M15" s="52"/>
      <c r="N15" s="52"/>
      <c r="O15" s="57"/>
      <c r="P15" s="52"/>
      <c r="Q15" s="52"/>
      <c r="R15" s="53"/>
    </row>
    <row r="16" spans="1:18" ht="21.75" customHeight="1" x14ac:dyDescent="0.35">
      <c r="A16" s="50"/>
      <c r="B16" s="155"/>
      <c r="C16" s="160" t="s">
        <v>33</v>
      </c>
      <c r="D16" s="160"/>
      <c r="E16" s="119"/>
      <c r="F16" s="59">
        <f t="shared" ref="F16:Q16" si="0">SUM(F11:F15)</f>
        <v>26.12</v>
      </c>
      <c r="G16" s="59">
        <f t="shared" si="0"/>
        <v>19.979999999999997</v>
      </c>
      <c r="H16" s="59">
        <f t="shared" si="0"/>
        <v>102.99000000000001</v>
      </c>
      <c r="I16" s="59">
        <f t="shared" si="0"/>
        <v>748.96</v>
      </c>
      <c r="J16" s="59">
        <f t="shared" si="0"/>
        <v>2.2799999999999998</v>
      </c>
      <c r="K16" s="59">
        <f t="shared" si="0"/>
        <v>2.9699999999999998</v>
      </c>
      <c r="L16" s="59">
        <f t="shared" si="0"/>
        <v>47.942</v>
      </c>
      <c r="M16" s="59">
        <f t="shared" si="0"/>
        <v>0</v>
      </c>
      <c r="N16" s="59">
        <f t="shared" si="0"/>
        <v>95.27000000000001</v>
      </c>
      <c r="O16" s="59">
        <f t="shared" si="0"/>
        <v>429.38</v>
      </c>
      <c r="P16" s="59">
        <f t="shared" si="0"/>
        <v>137.85</v>
      </c>
      <c r="Q16" s="59">
        <f t="shared" si="0"/>
        <v>8.5630000000000006</v>
      </c>
      <c r="R16" s="53"/>
    </row>
    <row r="17" spans="1:18" ht="15.75" customHeight="1" x14ac:dyDescent="0.35">
      <c r="A17" s="50">
        <v>12</v>
      </c>
      <c r="B17" s="161" t="s">
        <v>50</v>
      </c>
      <c r="C17" s="162" t="s">
        <v>64</v>
      </c>
      <c r="D17" s="162"/>
      <c r="E17" s="60">
        <v>100</v>
      </c>
      <c r="F17" s="60">
        <v>1.73</v>
      </c>
      <c r="G17" s="60">
        <v>3.71</v>
      </c>
      <c r="H17" s="60">
        <v>4.82</v>
      </c>
      <c r="I17" s="60">
        <v>59.58</v>
      </c>
      <c r="J17" s="61">
        <v>0.06</v>
      </c>
      <c r="K17" s="61">
        <v>5.58</v>
      </c>
      <c r="L17" s="61">
        <v>0</v>
      </c>
      <c r="M17" s="61">
        <v>0</v>
      </c>
      <c r="N17" s="61">
        <v>11.2</v>
      </c>
      <c r="O17" s="61">
        <v>3.47</v>
      </c>
      <c r="P17" s="61">
        <v>11.72</v>
      </c>
      <c r="Q17" s="61">
        <v>0.4</v>
      </c>
      <c r="R17" s="53"/>
    </row>
    <row r="18" spans="1:18" ht="29.25" customHeight="1" x14ac:dyDescent="0.35">
      <c r="A18" s="50">
        <v>132</v>
      </c>
      <c r="B18" s="161"/>
      <c r="C18" s="163" t="s">
        <v>65</v>
      </c>
      <c r="D18" s="163"/>
      <c r="E18" s="62">
        <v>200</v>
      </c>
      <c r="F18" s="52">
        <v>1.86</v>
      </c>
      <c r="G18" s="52">
        <v>3.18</v>
      </c>
      <c r="H18" s="52">
        <v>13.55</v>
      </c>
      <c r="I18" s="52">
        <v>78.599999999999994</v>
      </c>
      <c r="J18" s="52">
        <v>16</v>
      </c>
      <c r="K18" s="52">
        <v>0</v>
      </c>
      <c r="L18" s="52">
        <v>7.0000000000000007E-2</v>
      </c>
      <c r="M18" s="52">
        <v>13.4</v>
      </c>
      <c r="N18" s="52">
        <v>20.37</v>
      </c>
      <c r="O18" s="52">
        <v>59.68</v>
      </c>
      <c r="P18" s="52">
        <v>20.99</v>
      </c>
      <c r="Q18" s="52">
        <v>0.81</v>
      </c>
      <c r="R18" s="53"/>
    </row>
    <row r="19" spans="1:18" ht="39" customHeight="1" x14ac:dyDescent="0.35">
      <c r="A19" s="50">
        <v>486</v>
      </c>
      <c r="B19" s="161"/>
      <c r="C19" s="157" t="s">
        <v>66</v>
      </c>
      <c r="D19" s="157"/>
      <c r="E19" s="56" t="s">
        <v>169</v>
      </c>
      <c r="F19" s="52">
        <v>13.87</v>
      </c>
      <c r="G19" s="52">
        <v>7.85</v>
      </c>
      <c r="H19" s="52">
        <v>6.53</v>
      </c>
      <c r="I19" s="52">
        <v>130</v>
      </c>
      <c r="J19" s="52">
        <v>0.1</v>
      </c>
      <c r="K19" s="52">
        <v>3.35</v>
      </c>
      <c r="L19" s="52">
        <v>0.01</v>
      </c>
      <c r="M19" s="52">
        <v>0</v>
      </c>
      <c r="N19" s="52">
        <v>52.11</v>
      </c>
      <c r="O19" s="57">
        <v>238.46</v>
      </c>
      <c r="P19" s="52">
        <v>59.77</v>
      </c>
      <c r="Q19" s="52">
        <v>0.96</v>
      </c>
      <c r="R19" s="53"/>
    </row>
    <row r="20" spans="1:18" ht="24" customHeight="1" x14ac:dyDescent="0.35">
      <c r="A20" s="50">
        <v>694</v>
      </c>
      <c r="B20" s="161"/>
      <c r="C20" s="162" t="s">
        <v>67</v>
      </c>
      <c r="D20" s="162"/>
      <c r="E20" s="51">
        <v>150</v>
      </c>
      <c r="F20" s="55">
        <v>3.06</v>
      </c>
      <c r="G20" s="55">
        <v>4.8</v>
      </c>
      <c r="H20" s="55">
        <v>20.45</v>
      </c>
      <c r="I20" s="55">
        <v>137.25</v>
      </c>
      <c r="J20" s="55">
        <v>0.14000000000000001</v>
      </c>
      <c r="K20" s="55">
        <v>18.170000000000002</v>
      </c>
      <c r="L20" s="55">
        <v>25.5</v>
      </c>
      <c r="M20" s="55">
        <v>0.2</v>
      </c>
      <c r="N20" s="55">
        <v>36.979999999999997</v>
      </c>
      <c r="O20" s="55">
        <v>86.6</v>
      </c>
      <c r="P20" s="55">
        <v>27.75</v>
      </c>
      <c r="Q20" s="55">
        <v>1.01</v>
      </c>
      <c r="R20" s="53"/>
    </row>
    <row r="21" spans="1:18" ht="15.75" customHeight="1" x14ac:dyDescent="0.35">
      <c r="A21" s="50">
        <v>42</v>
      </c>
      <c r="B21" s="161"/>
      <c r="C21" s="162" t="s">
        <v>29</v>
      </c>
      <c r="D21" s="162"/>
      <c r="E21" s="50">
        <v>15</v>
      </c>
      <c r="F21" s="50">
        <v>5.8</v>
      </c>
      <c r="G21" s="50">
        <v>7.38</v>
      </c>
      <c r="H21" s="50">
        <v>0</v>
      </c>
      <c r="I21" s="50">
        <v>54.6</v>
      </c>
      <c r="J21" s="50">
        <v>0.01</v>
      </c>
      <c r="K21" s="50">
        <v>0.18</v>
      </c>
      <c r="L21" s="50">
        <v>65</v>
      </c>
      <c r="M21" s="50">
        <v>0</v>
      </c>
      <c r="N21" s="50">
        <v>220</v>
      </c>
      <c r="O21" s="50">
        <v>125</v>
      </c>
      <c r="P21" s="50">
        <v>8.75</v>
      </c>
      <c r="Q21" s="50">
        <v>0.25</v>
      </c>
      <c r="R21" s="53"/>
    </row>
    <row r="22" spans="1:18" ht="21.75" customHeight="1" x14ac:dyDescent="0.35">
      <c r="A22" s="50">
        <v>959</v>
      </c>
      <c r="B22" s="161"/>
      <c r="C22" s="157" t="s">
        <v>68</v>
      </c>
      <c r="D22" s="157"/>
      <c r="E22" s="62">
        <v>200</v>
      </c>
      <c r="F22" s="52">
        <v>3.52</v>
      </c>
      <c r="G22" s="52">
        <v>3.72</v>
      </c>
      <c r="H22" s="52">
        <v>25.49</v>
      </c>
      <c r="I22" s="52">
        <v>145.19999999999999</v>
      </c>
      <c r="J22" s="52">
        <v>0.04</v>
      </c>
      <c r="K22" s="52">
        <v>1.3</v>
      </c>
      <c r="L22" s="52">
        <v>0.01</v>
      </c>
      <c r="M22" s="52">
        <v>0</v>
      </c>
      <c r="N22" s="52">
        <v>122</v>
      </c>
      <c r="O22" s="52">
        <v>90</v>
      </c>
      <c r="P22" s="52">
        <v>14</v>
      </c>
      <c r="Q22" s="52">
        <v>0.5</v>
      </c>
      <c r="R22" s="53"/>
    </row>
    <row r="23" spans="1:18" ht="34.5" customHeight="1" x14ac:dyDescent="0.35">
      <c r="A23" s="54"/>
      <c r="B23" s="161"/>
      <c r="C23" s="157" t="s">
        <v>40</v>
      </c>
      <c r="D23" s="157"/>
      <c r="E23" s="63">
        <v>60</v>
      </c>
      <c r="F23" s="63">
        <v>3.6</v>
      </c>
      <c r="G23" s="63">
        <v>0.6</v>
      </c>
      <c r="H23" s="63">
        <v>26.7</v>
      </c>
      <c r="I23" s="63">
        <v>113.4</v>
      </c>
      <c r="J23" s="63">
        <v>0.16</v>
      </c>
      <c r="K23" s="63"/>
      <c r="L23" s="63"/>
      <c r="M23" s="63"/>
      <c r="N23" s="63">
        <v>0.1</v>
      </c>
      <c r="O23" s="63"/>
      <c r="P23" s="63"/>
      <c r="Q23" s="63">
        <v>0.03</v>
      </c>
      <c r="R23" s="53"/>
    </row>
    <row r="24" spans="1:18" ht="23.25" customHeight="1" x14ac:dyDescent="0.35">
      <c r="A24" s="54"/>
      <c r="B24" s="161"/>
      <c r="C24" s="160" t="s">
        <v>41</v>
      </c>
      <c r="D24" s="160"/>
      <c r="E24" s="119" t="s">
        <v>173</v>
      </c>
      <c r="F24" s="64">
        <f t="shared" ref="F24:Q24" si="1">SUM(F17:F23)</f>
        <v>33.44</v>
      </c>
      <c r="G24" s="64">
        <f t="shared" si="1"/>
        <v>31.24</v>
      </c>
      <c r="H24" s="64">
        <f t="shared" si="1"/>
        <v>97.54</v>
      </c>
      <c r="I24" s="64">
        <f t="shared" si="1"/>
        <v>718.63</v>
      </c>
      <c r="J24" s="64">
        <f t="shared" si="1"/>
        <v>16.510000000000002</v>
      </c>
      <c r="K24" s="64">
        <f t="shared" si="1"/>
        <v>28.580000000000002</v>
      </c>
      <c r="L24" s="64">
        <f t="shared" si="1"/>
        <v>90.59</v>
      </c>
      <c r="M24" s="64">
        <f t="shared" si="1"/>
        <v>13.6</v>
      </c>
      <c r="N24" s="64">
        <f t="shared" si="1"/>
        <v>462.76</v>
      </c>
      <c r="O24" s="64">
        <f t="shared" si="1"/>
        <v>603.21</v>
      </c>
      <c r="P24" s="64">
        <f t="shared" si="1"/>
        <v>142.98000000000002</v>
      </c>
      <c r="Q24" s="64">
        <f t="shared" si="1"/>
        <v>3.9599999999999995</v>
      </c>
      <c r="R24" s="53"/>
    </row>
    <row r="25" spans="1:18" ht="21.75" customHeight="1" x14ac:dyDescent="0.35">
      <c r="A25" s="65"/>
      <c r="B25" s="164" t="s">
        <v>69</v>
      </c>
      <c r="C25" s="164"/>
      <c r="D25" s="164"/>
      <c r="E25" s="164"/>
      <c r="F25" s="47">
        <f t="shared" ref="F25:Q25" si="2">F16+F24</f>
        <v>59.56</v>
      </c>
      <c r="G25" s="47">
        <f t="shared" si="2"/>
        <v>51.22</v>
      </c>
      <c r="H25" s="47">
        <f t="shared" si="2"/>
        <v>200.53000000000003</v>
      </c>
      <c r="I25" s="47">
        <f t="shared" si="2"/>
        <v>1467.5900000000001</v>
      </c>
      <c r="J25" s="47">
        <f t="shared" si="2"/>
        <v>18.790000000000003</v>
      </c>
      <c r="K25" s="47">
        <f t="shared" si="2"/>
        <v>31.55</v>
      </c>
      <c r="L25" s="47">
        <f t="shared" si="2"/>
        <v>138.53200000000001</v>
      </c>
      <c r="M25" s="47">
        <f t="shared" si="2"/>
        <v>13.6</v>
      </c>
      <c r="N25" s="47">
        <f t="shared" si="2"/>
        <v>558.03</v>
      </c>
      <c r="O25" s="47">
        <f t="shared" si="2"/>
        <v>1032.5900000000001</v>
      </c>
      <c r="P25" s="47">
        <f t="shared" si="2"/>
        <v>280.83000000000004</v>
      </c>
      <c r="Q25" s="47">
        <f t="shared" si="2"/>
        <v>12.523</v>
      </c>
      <c r="R25" s="53"/>
    </row>
    <row r="26" spans="1:18" ht="21" x14ac:dyDescent="0.3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</row>
    <row r="30" spans="1:18" s="2" customFormat="1" ht="15.75" x14ac:dyDescent="0.25">
      <c r="A30" s="2" t="s">
        <v>0</v>
      </c>
      <c r="B30" s="2" t="s">
        <v>59</v>
      </c>
      <c r="F30" s="23"/>
      <c r="G30" s="23"/>
      <c r="H30" s="23"/>
      <c r="I30" s="23"/>
      <c r="J30" s="23"/>
    </row>
    <row r="31" spans="1:18" s="2" customFormat="1" ht="15.75" x14ac:dyDescent="0.25">
      <c r="A31" s="2" t="s">
        <v>2</v>
      </c>
      <c r="B31" s="2" t="s">
        <v>3</v>
      </c>
      <c r="F31" s="23"/>
      <c r="G31" s="23"/>
      <c r="H31" s="23"/>
      <c r="I31" s="23"/>
      <c r="J31" s="23"/>
    </row>
    <row r="32" spans="1:18" s="2" customFormat="1" ht="15.75" x14ac:dyDescent="0.25">
      <c r="A32" s="2" t="s">
        <v>4</v>
      </c>
      <c r="B32" s="2" t="s">
        <v>5</v>
      </c>
      <c r="F32" s="23"/>
      <c r="G32" s="23"/>
      <c r="H32" s="23"/>
      <c r="I32" s="23"/>
      <c r="J32" s="23"/>
    </row>
    <row r="33" spans="1:17" s="2" customFormat="1" ht="15.75" x14ac:dyDescent="0.25">
      <c r="A33" s="2" t="s">
        <v>6</v>
      </c>
      <c r="B33" s="2" t="s">
        <v>134</v>
      </c>
      <c r="F33" s="23"/>
      <c r="G33" s="23"/>
      <c r="H33" s="23"/>
      <c r="I33" s="23"/>
      <c r="J33" s="23"/>
    </row>
    <row r="34" spans="1:17" s="3" customFormat="1" x14ac:dyDescent="0.25">
      <c r="F34" s="4"/>
      <c r="G34" s="4"/>
      <c r="H34" s="4"/>
      <c r="I34" s="4"/>
      <c r="J34" s="4"/>
    </row>
    <row r="35" spans="1:17" s="2" customFormat="1" ht="15.75" customHeight="1" x14ac:dyDescent="0.3">
      <c r="A35" s="151" t="s">
        <v>7</v>
      </c>
      <c r="B35" s="152" t="s">
        <v>8</v>
      </c>
      <c r="C35" s="151" t="s">
        <v>9</v>
      </c>
      <c r="D35" s="151"/>
      <c r="E35" s="151" t="s">
        <v>10</v>
      </c>
      <c r="F35" s="153" t="s">
        <v>11</v>
      </c>
      <c r="G35" s="153"/>
      <c r="H35" s="153"/>
      <c r="I35" s="151" t="s">
        <v>12</v>
      </c>
      <c r="J35" s="154" t="s">
        <v>13</v>
      </c>
      <c r="K35" s="154"/>
      <c r="L35" s="154"/>
      <c r="M35" s="154"/>
      <c r="N35" s="154" t="s">
        <v>14</v>
      </c>
      <c r="O35" s="154"/>
      <c r="P35" s="154"/>
      <c r="Q35" s="154"/>
    </row>
    <row r="36" spans="1:17" ht="48.75" customHeight="1" x14ac:dyDescent="0.35">
      <c r="A36" s="151"/>
      <c r="B36" s="152"/>
      <c r="C36" s="151"/>
      <c r="D36" s="151"/>
      <c r="E36" s="151"/>
      <c r="F36" s="48" t="s">
        <v>15</v>
      </c>
      <c r="G36" s="48" t="s">
        <v>16</v>
      </c>
      <c r="H36" s="48" t="s">
        <v>17</v>
      </c>
      <c r="I36" s="151"/>
      <c r="J36" s="49" t="s">
        <v>133</v>
      </c>
      <c r="K36" s="48" t="s">
        <v>19</v>
      </c>
      <c r="L36" s="48" t="s">
        <v>20</v>
      </c>
      <c r="M36" s="48" t="s">
        <v>21</v>
      </c>
      <c r="N36" s="48" t="s">
        <v>22</v>
      </c>
      <c r="O36" s="48" t="s">
        <v>23</v>
      </c>
      <c r="P36" s="48" t="s">
        <v>24</v>
      </c>
      <c r="Q36" s="48" t="s">
        <v>25</v>
      </c>
    </row>
    <row r="37" spans="1:17" x14ac:dyDescent="0.25">
      <c r="A37" s="3"/>
      <c r="B37" s="8">
        <v>2</v>
      </c>
      <c r="C37" s="138">
        <v>3</v>
      </c>
      <c r="D37" s="138"/>
      <c r="E37" s="8">
        <v>4</v>
      </c>
      <c r="F37" s="8">
        <v>5</v>
      </c>
      <c r="G37" s="8">
        <v>6</v>
      </c>
      <c r="H37" s="8">
        <v>7</v>
      </c>
      <c r="I37" s="8">
        <v>8</v>
      </c>
      <c r="J37" s="8">
        <v>9</v>
      </c>
      <c r="K37" s="8">
        <v>10</v>
      </c>
      <c r="L37" s="8">
        <v>11</v>
      </c>
      <c r="M37" s="8">
        <v>12</v>
      </c>
      <c r="N37" s="8">
        <v>13</v>
      </c>
      <c r="O37" s="8">
        <v>14</v>
      </c>
      <c r="P37" s="8">
        <v>15</v>
      </c>
      <c r="Q37" s="8">
        <v>16</v>
      </c>
    </row>
    <row r="38" spans="1:17" ht="59.25" customHeight="1" x14ac:dyDescent="0.25">
      <c r="A38" s="50">
        <v>288.35500000000002</v>
      </c>
      <c r="B38" s="155" t="s">
        <v>26</v>
      </c>
      <c r="C38" s="156" t="s">
        <v>60</v>
      </c>
      <c r="D38" s="156"/>
      <c r="E38" s="51" t="s">
        <v>171</v>
      </c>
      <c r="F38" s="55">
        <v>13.98</v>
      </c>
      <c r="G38" s="55">
        <v>15.67</v>
      </c>
      <c r="H38" s="55">
        <v>18.29</v>
      </c>
      <c r="I38" s="55">
        <v>269.33</v>
      </c>
      <c r="J38" s="55">
        <v>0.09</v>
      </c>
      <c r="K38" s="55">
        <v>1.29</v>
      </c>
      <c r="L38" s="55">
        <v>63.72</v>
      </c>
      <c r="M38" s="55">
        <v>0</v>
      </c>
      <c r="N38" s="55">
        <v>45.25</v>
      </c>
      <c r="O38" s="55">
        <v>158.78</v>
      </c>
      <c r="P38" s="55">
        <v>34.380000000000003</v>
      </c>
      <c r="Q38" s="55">
        <v>1.42</v>
      </c>
    </row>
    <row r="39" spans="1:17" ht="31.5" customHeight="1" x14ac:dyDescent="0.25">
      <c r="A39" s="50">
        <v>679</v>
      </c>
      <c r="B39" s="155"/>
      <c r="C39" s="157" t="s">
        <v>62</v>
      </c>
      <c r="D39" s="157"/>
      <c r="E39" s="54" t="s">
        <v>63</v>
      </c>
      <c r="F39" s="52">
        <v>9.94</v>
      </c>
      <c r="G39" s="52">
        <v>7.48</v>
      </c>
      <c r="H39" s="55">
        <v>47.78</v>
      </c>
      <c r="I39" s="55">
        <v>307.26</v>
      </c>
      <c r="J39" s="55">
        <v>0.24</v>
      </c>
      <c r="K39" s="55">
        <v>0</v>
      </c>
      <c r="L39" s="55">
        <v>0.02</v>
      </c>
      <c r="M39" s="55">
        <v>0</v>
      </c>
      <c r="N39" s="55">
        <v>17.3</v>
      </c>
      <c r="O39" s="55">
        <v>278</v>
      </c>
      <c r="P39" s="55">
        <v>90</v>
      </c>
      <c r="Q39" s="55">
        <v>5.26</v>
      </c>
    </row>
    <row r="40" spans="1:17" ht="15.75" customHeight="1" x14ac:dyDescent="0.25">
      <c r="A40" s="50"/>
      <c r="B40" s="155"/>
      <c r="C40" s="158" t="s">
        <v>55</v>
      </c>
      <c r="D40" s="158"/>
      <c r="E40" s="50">
        <v>200</v>
      </c>
      <c r="F40" s="50">
        <v>0.8</v>
      </c>
      <c r="G40" s="50">
        <v>0</v>
      </c>
      <c r="H40" s="50">
        <v>13.5</v>
      </c>
      <c r="I40" s="50">
        <v>94</v>
      </c>
      <c r="J40" s="50">
        <v>0.02</v>
      </c>
      <c r="K40" s="50">
        <v>2</v>
      </c>
      <c r="L40" s="50">
        <v>0</v>
      </c>
      <c r="M40" s="50">
        <v>0</v>
      </c>
      <c r="N40" s="50">
        <v>42</v>
      </c>
      <c r="O40" s="50">
        <v>32</v>
      </c>
      <c r="P40" s="50">
        <v>22</v>
      </c>
      <c r="Q40" s="50">
        <v>2.2000000000000002</v>
      </c>
    </row>
    <row r="41" spans="1:17" ht="20.25" x14ac:dyDescent="0.25">
      <c r="A41" s="50"/>
      <c r="B41" s="155"/>
      <c r="C41" s="159" t="s">
        <v>31</v>
      </c>
      <c r="D41" s="159"/>
      <c r="E41" s="50">
        <v>80</v>
      </c>
      <c r="F41" s="50">
        <v>4.8600000000000003</v>
      </c>
      <c r="G41" s="50">
        <v>0.72</v>
      </c>
      <c r="H41" s="50">
        <v>27.96</v>
      </c>
      <c r="I41" s="50">
        <v>145.19999999999999</v>
      </c>
      <c r="J41" s="50">
        <v>1.95</v>
      </c>
      <c r="K41" s="50">
        <v>0</v>
      </c>
      <c r="L41" s="50">
        <v>1.2E-2</v>
      </c>
      <c r="M41" s="50">
        <v>0</v>
      </c>
      <c r="N41" s="50">
        <v>1.95</v>
      </c>
      <c r="O41" s="50">
        <v>0</v>
      </c>
      <c r="P41" s="50">
        <v>0</v>
      </c>
      <c r="Q41" s="50">
        <v>3.3000000000000002E-2</v>
      </c>
    </row>
    <row r="42" spans="1:17" ht="30.75" customHeight="1" x14ac:dyDescent="0.25">
      <c r="A42" s="50"/>
      <c r="B42" s="155"/>
      <c r="C42" s="157"/>
      <c r="D42" s="157"/>
      <c r="E42" s="56"/>
      <c r="F42" s="52"/>
      <c r="G42" s="52"/>
      <c r="H42" s="52"/>
      <c r="I42" s="52"/>
      <c r="J42" s="52"/>
      <c r="K42" s="52"/>
      <c r="L42" s="52"/>
      <c r="M42" s="52"/>
      <c r="N42" s="52"/>
      <c r="O42" s="57"/>
      <c r="P42" s="52"/>
      <c r="Q42" s="52"/>
    </row>
    <row r="43" spans="1:17" ht="23.25" customHeight="1" x14ac:dyDescent="0.25">
      <c r="A43" s="50"/>
      <c r="B43" s="155"/>
      <c r="C43" s="160" t="s">
        <v>33</v>
      </c>
      <c r="D43" s="160"/>
      <c r="E43" s="58">
        <v>630</v>
      </c>
      <c r="F43" s="58">
        <f t="shared" ref="F43:Q43" si="3">SUM(F38:F42)</f>
        <v>29.580000000000002</v>
      </c>
      <c r="G43" s="58">
        <f t="shared" si="3"/>
        <v>23.869999999999997</v>
      </c>
      <c r="H43" s="58">
        <f t="shared" si="3"/>
        <v>107.53</v>
      </c>
      <c r="I43" s="58">
        <f t="shared" si="3"/>
        <v>815.79</v>
      </c>
      <c r="J43" s="58">
        <f t="shared" si="3"/>
        <v>2.2999999999999998</v>
      </c>
      <c r="K43" s="58">
        <f t="shared" si="3"/>
        <v>3.29</v>
      </c>
      <c r="L43" s="58">
        <f t="shared" si="3"/>
        <v>63.752000000000002</v>
      </c>
      <c r="M43" s="58">
        <f t="shared" si="3"/>
        <v>0</v>
      </c>
      <c r="N43" s="58">
        <f t="shared" si="3"/>
        <v>106.5</v>
      </c>
      <c r="O43" s="58">
        <f t="shared" si="3"/>
        <v>468.78</v>
      </c>
      <c r="P43" s="58">
        <f t="shared" si="3"/>
        <v>146.38</v>
      </c>
      <c r="Q43" s="58">
        <f t="shared" si="3"/>
        <v>8.9129999999999985</v>
      </c>
    </row>
    <row r="44" spans="1:17" ht="15.75" customHeight="1" x14ac:dyDescent="0.25">
      <c r="A44" s="50">
        <v>12</v>
      </c>
      <c r="B44" s="165" t="s">
        <v>50</v>
      </c>
      <c r="C44" s="162" t="s">
        <v>64</v>
      </c>
      <c r="D44" s="162"/>
      <c r="E44" s="50">
        <v>100</v>
      </c>
      <c r="F44" s="60">
        <v>2.88</v>
      </c>
      <c r="G44" s="60">
        <v>6.18</v>
      </c>
      <c r="H44" s="60">
        <v>8.0399999999999991</v>
      </c>
      <c r="I44" s="60">
        <v>99.3</v>
      </c>
      <c r="J44" s="61">
        <v>0.1</v>
      </c>
      <c r="K44" s="61">
        <v>9.3000000000000007</v>
      </c>
      <c r="L44" s="61">
        <v>0</v>
      </c>
      <c r="M44" s="61">
        <v>0</v>
      </c>
      <c r="N44" s="61">
        <v>18.66</v>
      </c>
      <c r="O44" s="61">
        <v>5.78</v>
      </c>
      <c r="P44" s="61">
        <v>19.53</v>
      </c>
      <c r="Q44" s="61">
        <v>0.66</v>
      </c>
    </row>
    <row r="45" spans="1:17" ht="30" customHeight="1" x14ac:dyDescent="0.25">
      <c r="A45" s="50">
        <v>132</v>
      </c>
      <c r="B45" s="165"/>
      <c r="C45" s="163" t="s">
        <v>65</v>
      </c>
      <c r="D45" s="163"/>
      <c r="E45" s="62">
        <v>250</v>
      </c>
      <c r="F45" s="52">
        <v>2.33</v>
      </c>
      <c r="G45" s="52">
        <v>3.98</v>
      </c>
      <c r="H45" s="52">
        <v>16.940000000000001</v>
      </c>
      <c r="I45" s="52">
        <v>98.25</v>
      </c>
      <c r="J45" s="52">
        <v>20</v>
      </c>
      <c r="K45" s="52">
        <v>0</v>
      </c>
      <c r="L45" s="52">
        <v>0.09</v>
      </c>
      <c r="M45" s="52">
        <v>16.75</v>
      </c>
      <c r="N45" s="52">
        <v>25.46</v>
      </c>
      <c r="O45" s="52">
        <v>74.599999999999994</v>
      </c>
      <c r="P45" s="52">
        <v>26.24</v>
      </c>
      <c r="Q45" s="52">
        <v>1.01</v>
      </c>
    </row>
    <row r="46" spans="1:17" ht="59.25" customHeight="1" x14ac:dyDescent="0.25">
      <c r="A46" s="50">
        <v>486</v>
      </c>
      <c r="B46" s="165"/>
      <c r="C46" s="157" t="s">
        <v>66</v>
      </c>
      <c r="D46" s="157"/>
      <c r="E46" s="56" t="s">
        <v>170</v>
      </c>
      <c r="F46" s="52">
        <v>18.03</v>
      </c>
      <c r="G46" s="52">
        <v>10.210000000000001</v>
      </c>
      <c r="H46" s="52">
        <v>8.49</v>
      </c>
      <c r="I46" s="52">
        <v>155</v>
      </c>
      <c r="J46" s="52">
        <v>0.13</v>
      </c>
      <c r="K46" s="52">
        <v>4.3600000000000003</v>
      </c>
      <c r="L46" s="52">
        <v>0.01</v>
      </c>
      <c r="M46" s="52">
        <v>0</v>
      </c>
      <c r="N46" s="52">
        <v>67.739999999999995</v>
      </c>
      <c r="O46" s="52">
        <v>310</v>
      </c>
      <c r="P46" s="52">
        <v>77.7</v>
      </c>
      <c r="Q46" s="52">
        <v>1.25</v>
      </c>
    </row>
    <row r="47" spans="1:17" ht="15.75" customHeight="1" x14ac:dyDescent="0.25">
      <c r="A47" s="50">
        <v>694</v>
      </c>
      <c r="B47" s="165"/>
      <c r="C47" s="162" t="s">
        <v>67</v>
      </c>
      <c r="D47" s="162"/>
      <c r="E47" s="51">
        <v>180</v>
      </c>
      <c r="F47" s="55">
        <v>3.67</v>
      </c>
      <c r="G47" s="55">
        <v>5.76</v>
      </c>
      <c r="H47" s="55">
        <v>24.53</v>
      </c>
      <c r="I47" s="55">
        <v>164.7</v>
      </c>
      <c r="J47" s="55">
        <v>0.16</v>
      </c>
      <c r="K47" s="55">
        <v>21.8</v>
      </c>
      <c r="L47" s="55">
        <v>30.6</v>
      </c>
      <c r="M47" s="55">
        <v>0.23</v>
      </c>
      <c r="N47" s="55">
        <v>44.37</v>
      </c>
      <c r="O47" s="55">
        <v>103.91</v>
      </c>
      <c r="P47" s="55">
        <v>33.299999999999997</v>
      </c>
      <c r="Q47" s="55">
        <v>1.21</v>
      </c>
    </row>
    <row r="48" spans="1:17" ht="15.75" customHeight="1" x14ac:dyDescent="0.25">
      <c r="A48" s="50">
        <v>42</v>
      </c>
      <c r="B48" s="165"/>
      <c r="C48" s="162" t="s">
        <v>29</v>
      </c>
      <c r="D48" s="162"/>
      <c r="E48" s="50">
        <v>20</v>
      </c>
      <c r="F48" s="50">
        <v>5.8</v>
      </c>
      <c r="G48" s="50">
        <v>7.38</v>
      </c>
      <c r="H48" s="50">
        <v>0</v>
      </c>
      <c r="I48" s="50">
        <v>72.8</v>
      </c>
      <c r="J48" s="50">
        <v>0.01</v>
      </c>
      <c r="K48" s="50">
        <v>0.18</v>
      </c>
      <c r="L48" s="50">
        <v>65</v>
      </c>
      <c r="M48" s="50">
        <v>0</v>
      </c>
      <c r="N48" s="50">
        <v>220</v>
      </c>
      <c r="O48" s="50">
        <v>125</v>
      </c>
      <c r="P48" s="50">
        <v>8.75</v>
      </c>
      <c r="Q48" s="50">
        <v>0.25</v>
      </c>
    </row>
    <row r="49" spans="1:17" ht="33" customHeight="1" x14ac:dyDescent="0.25">
      <c r="A49" s="50">
        <v>959</v>
      </c>
      <c r="B49" s="165"/>
      <c r="C49" s="157" t="s">
        <v>68</v>
      </c>
      <c r="D49" s="157"/>
      <c r="E49" s="62">
        <v>200</v>
      </c>
      <c r="F49" s="52">
        <v>3.52</v>
      </c>
      <c r="G49" s="52">
        <v>3.72</v>
      </c>
      <c r="H49" s="52">
        <v>25.49</v>
      </c>
      <c r="I49" s="52">
        <v>145.19999999999999</v>
      </c>
      <c r="J49" s="52">
        <v>0.04</v>
      </c>
      <c r="K49" s="52">
        <v>1.3</v>
      </c>
      <c r="L49" s="52">
        <v>0.01</v>
      </c>
      <c r="M49" s="52">
        <v>0</v>
      </c>
      <c r="N49" s="52">
        <v>122</v>
      </c>
      <c r="O49" s="52">
        <v>90</v>
      </c>
      <c r="P49" s="52">
        <v>14</v>
      </c>
      <c r="Q49" s="52">
        <v>0.5</v>
      </c>
    </row>
    <row r="50" spans="1:17" ht="20.25" x14ac:dyDescent="0.25">
      <c r="A50" s="54"/>
      <c r="B50" s="165"/>
      <c r="C50" s="159" t="s">
        <v>40</v>
      </c>
      <c r="D50" s="159"/>
      <c r="E50" s="63">
        <v>100</v>
      </c>
      <c r="F50" s="63">
        <v>3.6</v>
      </c>
      <c r="G50" s="63">
        <v>0.6</v>
      </c>
      <c r="H50" s="63">
        <v>26.7</v>
      </c>
      <c r="I50" s="63">
        <v>113.4</v>
      </c>
      <c r="J50" s="63">
        <v>0.16</v>
      </c>
      <c r="K50" s="63">
        <v>0</v>
      </c>
      <c r="L50" s="63">
        <v>0</v>
      </c>
      <c r="M50" s="63">
        <v>0</v>
      </c>
      <c r="N50" s="63">
        <v>0.1</v>
      </c>
      <c r="O50" s="63">
        <v>0</v>
      </c>
      <c r="P50" s="63">
        <v>0</v>
      </c>
      <c r="Q50" s="63">
        <v>0.03</v>
      </c>
    </row>
    <row r="51" spans="1:17" ht="24" customHeight="1" x14ac:dyDescent="0.25">
      <c r="A51" s="54"/>
      <c r="B51" s="66"/>
      <c r="C51" s="160" t="s">
        <v>41</v>
      </c>
      <c r="D51" s="160"/>
      <c r="E51" s="58">
        <v>915</v>
      </c>
      <c r="F51" s="64">
        <f t="shared" ref="F51:Q51" si="4">SUM(F44:F50)</f>
        <v>39.830000000000005</v>
      </c>
      <c r="G51" s="64">
        <f t="shared" si="4"/>
        <v>37.830000000000005</v>
      </c>
      <c r="H51" s="64">
        <f t="shared" si="4"/>
        <v>110.19</v>
      </c>
      <c r="I51" s="64">
        <f t="shared" si="4"/>
        <v>848.65</v>
      </c>
      <c r="J51" s="64">
        <f t="shared" si="4"/>
        <v>20.6</v>
      </c>
      <c r="K51" s="64">
        <f t="shared" si="4"/>
        <v>36.94</v>
      </c>
      <c r="L51" s="64">
        <f t="shared" si="4"/>
        <v>95.710000000000008</v>
      </c>
      <c r="M51" s="64">
        <f t="shared" si="4"/>
        <v>16.98</v>
      </c>
      <c r="N51" s="64">
        <f t="shared" si="4"/>
        <v>498.33000000000004</v>
      </c>
      <c r="O51" s="64">
        <f t="shared" si="4"/>
        <v>709.29</v>
      </c>
      <c r="P51" s="64">
        <f t="shared" si="4"/>
        <v>179.51999999999998</v>
      </c>
      <c r="Q51" s="64">
        <f t="shared" si="4"/>
        <v>4.91</v>
      </c>
    </row>
    <row r="52" spans="1:17" ht="25.5" customHeight="1" x14ac:dyDescent="0.3">
      <c r="A52" s="65"/>
      <c r="B52" s="164" t="s">
        <v>144</v>
      </c>
      <c r="C52" s="164"/>
      <c r="D52" s="164"/>
      <c r="E52" s="164"/>
      <c r="F52" s="47">
        <f t="shared" ref="F52:Q52" si="5">F43+F51</f>
        <v>69.410000000000011</v>
      </c>
      <c r="G52" s="47">
        <f t="shared" si="5"/>
        <v>61.7</v>
      </c>
      <c r="H52" s="47">
        <f t="shared" si="5"/>
        <v>217.72</v>
      </c>
      <c r="I52" s="47">
        <f t="shared" si="5"/>
        <v>1664.44</v>
      </c>
      <c r="J52" s="47">
        <f t="shared" si="5"/>
        <v>22.900000000000002</v>
      </c>
      <c r="K52" s="47">
        <f t="shared" si="5"/>
        <v>40.229999999999997</v>
      </c>
      <c r="L52" s="47">
        <f t="shared" si="5"/>
        <v>159.46200000000002</v>
      </c>
      <c r="M52" s="47">
        <f t="shared" si="5"/>
        <v>16.98</v>
      </c>
      <c r="N52" s="47">
        <f t="shared" si="5"/>
        <v>604.83000000000004</v>
      </c>
      <c r="O52" s="47">
        <f t="shared" si="5"/>
        <v>1178.07</v>
      </c>
      <c r="P52" s="47">
        <f t="shared" si="5"/>
        <v>325.89999999999998</v>
      </c>
      <c r="Q52" s="47">
        <f t="shared" si="5"/>
        <v>13.822999999999999</v>
      </c>
    </row>
  </sheetData>
  <mergeCells count="52">
    <mergeCell ref="C51:D51"/>
    <mergeCell ref="B52:E52"/>
    <mergeCell ref="B44:B50"/>
    <mergeCell ref="C44:D44"/>
    <mergeCell ref="C45:D45"/>
    <mergeCell ref="C46:D46"/>
    <mergeCell ref="C47:D47"/>
    <mergeCell ref="C48:D48"/>
    <mergeCell ref="C49:D49"/>
    <mergeCell ref="C50:D50"/>
    <mergeCell ref="B38:B43"/>
    <mergeCell ref="C38:D38"/>
    <mergeCell ref="C39:D39"/>
    <mergeCell ref="C40:D40"/>
    <mergeCell ref="C41:D41"/>
    <mergeCell ref="C42:D42"/>
    <mergeCell ref="C43:D43"/>
    <mergeCell ref="F35:H35"/>
    <mergeCell ref="I35:I36"/>
    <mergeCell ref="J35:M35"/>
    <mergeCell ref="N35:Q35"/>
    <mergeCell ref="C37:D37"/>
    <mergeCell ref="B25:E25"/>
    <mergeCell ref="A35:A36"/>
    <mergeCell ref="B35:B36"/>
    <mergeCell ref="C35:D36"/>
    <mergeCell ref="E35:E36"/>
    <mergeCell ref="B17:B24"/>
    <mergeCell ref="C17:D17"/>
    <mergeCell ref="C18:D18"/>
    <mergeCell ref="C19:D19"/>
    <mergeCell ref="C20:D20"/>
    <mergeCell ref="C21:D21"/>
    <mergeCell ref="C22:D22"/>
    <mergeCell ref="C23:D23"/>
    <mergeCell ref="C24:D24"/>
    <mergeCell ref="I8:I9"/>
    <mergeCell ref="J8:M8"/>
    <mergeCell ref="N8:Q8"/>
    <mergeCell ref="C10:D10"/>
    <mergeCell ref="B11:B16"/>
    <mergeCell ref="C11:D11"/>
    <mergeCell ref="C12:D12"/>
    <mergeCell ref="C13:D13"/>
    <mergeCell ref="C14:D14"/>
    <mergeCell ref="C15:D15"/>
    <mergeCell ref="C16:D16"/>
    <mergeCell ref="A8:A9"/>
    <mergeCell ref="B8:B9"/>
    <mergeCell ref="C8:D9"/>
    <mergeCell ref="E8:E9"/>
    <mergeCell ref="F8:H8"/>
  </mergeCells>
  <pageMargins left="0.70833333333333304" right="0.70833333333333304" top="0.74791666666666701" bottom="0.74791666666666701" header="0.51180555555555496" footer="0.51180555555555496"/>
  <pageSetup paperSize="9" scale="79" firstPageNumber="0" fitToHeight="0" orientation="landscape" horizontalDpi="4294967294" verticalDpi="4294967294" r:id="rId1"/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48"/>
  <sheetViews>
    <sheetView view="pageBreakPreview" topLeftCell="A31" zoomScaleNormal="100" workbookViewId="0">
      <selection activeCell="C21" sqref="C21:D21"/>
    </sheetView>
  </sheetViews>
  <sheetFormatPr defaultRowHeight="15" x14ac:dyDescent="0.25"/>
  <cols>
    <col min="1" max="1" width="8.85546875" bestFit="1" customWidth="1"/>
    <col min="2" max="3" width="8.7109375"/>
    <col min="4" max="4" width="18.140625"/>
    <col min="5" max="8" width="8.85546875" bestFit="1" customWidth="1"/>
    <col min="9" max="9" width="11" customWidth="1"/>
    <col min="10" max="10" width="8.85546875" bestFit="1" customWidth="1"/>
    <col min="11" max="11" width="7.42578125" customWidth="1"/>
    <col min="12" max="12" width="8.85546875" bestFit="1" customWidth="1"/>
    <col min="13" max="13" width="7.42578125" customWidth="1"/>
    <col min="14" max="14" width="8.85546875" bestFit="1" customWidth="1"/>
    <col min="15" max="15" width="9.85546875" bestFit="1" customWidth="1"/>
    <col min="16" max="17" width="8.85546875" bestFit="1" customWidth="1"/>
    <col min="18" max="1025" width="8.7109375"/>
  </cols>
  <sheetData>
    <row r="3" spans="1:17" s="3" customFormat="1" ht="15.75" x14ac:dyDescent="0.25">
      <c r="A3" s="2" t="s">
        <v>0</v>
      </c>
      <c r="B3" s="2" t="s">
        <v>72</v>
      </c>
      <c r="C3" s="2"/>
      <c r="F3" s="4"/>
      <c r="G3" s="4"/>
      <c r="H3" s="4"/>
      <c r="I3" s="4"/>
      <c r="J3" s="4"/>
    </row>
    <row r="4" spans="1:17" s="3" customFormat="1" ht="15.75" x14ac:dyDescent="0.25">
      <c r="A4" s="2" t="s">
        <v>2</v>
      </c>
      <c r="B4" s="2" t="s">
        <v>3</v>
      </c>
      <c r="C4" s="2"/>
      <c r="F4" s="4"/>
      <c r="G4" s="4"/>
      <c r="H4" s="4"/>
      <c r="I4" s="4"/>
      <c r="J4" s="4"/>
    </row>
    <row r="5" spans="1:17" s="3" customFormat="1" ht="15.75" x14ac:dyDescent="0.25">
      <c r="A5" s="2" t="s">
        <v>4</v>
      </c>
      <c r="B5" s="130" t="s">
        <v>148</v>
      </c>
      <c r="C5" s="131"/>
      <c r="D5" s="131"/>
      <c r="F5" s="4"/>
      <c r="G5" s="4"/>
      <c r="H5" s="4"/>
      <c r="I5" s="4"/>
      <c r="J5" s="4"/>
    </row>
    <row r="6" spans="1:17" s="3" customFormat="1" ht="15.75" x14ac:dyDescent="0.25">
      <c r="A6" s="2" t="s">
        <v>6</v>
      </c>
      <c r="B6" s="2" t="s">
        <v>132</v>
      </c>
      <c r="C6" s="2"/>
      <c r="F6" s="4"/>
      <c r="G6" s="4"/>
      <c r="H6" s="4"/>
      <c r="I6" s="4"/>
      <c r="J6" s="4"/>
    </row>
    <row r="7" spans="1:17" x14ac:dyDescent="0.25">
      <c r="F7" s="4"/>
      <c r="G7" s="4"/>
      <c r="H7" s="4"/>
      <c r="I7" s="4"/>
      <c r="J7" s="4"/>
    </row>
    <row r="8" spans="1:17" s="2" customFormat="1" ht="37.5" customHeight="1" x14ac:dyDescent="0.3">
      <c r="A8" s="151" t="s">
        <v>7</v>
      </c>
      <c r="B8" s="152" t="s">
        <v>8</v>
      </c>
      <c r="C8" s="151" t="s">
        <v>9</v>
      </c>
      <c r="D8" s="151"/>
      <c r="E8" s="151" t="s">
        <v>10</v>
      </c>
      <c r="F8" s="151" t="s">
        <v>11</v>
      </c>
      <c r="G8" s="151"/>
      <c r="H8" s="151"/>
      <c r="I8" s="151" t="s">
        <v>12</v>
      </c>
      <c r="J8" s="154" t="s">
        <v>13</v>
      </c>
      <c r="K8" s="154"/>
      <c r="L8" s="154"/>
      <c r="M8" s="154"/>
      <c r="N8" s="154" t="s">
        <v>14</v>
      </c>
      <c r="O8" s="154"/>
      <c r="P8" s="154"/>
      <c r="Q8" s="154"/>
    </row>
    <row r="9" spans="1:17" ht="78.75" customHeight="1" x14ac:dyDescent="0.35">
      <c r="A9" s="151"/>
      <c r="B9" s="152"/>
      <c r="C9" s="151"/>
      <c r="D9" s="151"/>
      <c r="E9" s="151"/>
      <c r="F9" s="48" t="s">
        <v>15</v>
      </c>
      <c r="G9" s="48" t="s">
        <v>16</v>
      </c>
      <c r="H9" s="48" t="s">
        <v>17</v>
      </c>
      <c r="I9" s="151"/>
      <c r="J9" s="49" t="s">
        <v>133</v>
      </c>
      <c r="K9" s="48" t="s">
        <v>19</v>
      </c>
      <c r="L9" s="48" t="s">
        <v>20</v>
      </c>
      <c r="M9" s="48" t="s">
        <v>21</v>
      </c>
      <c r="N9" s="48" t="s">
        <v>22</v>
      </c>
      <c r="O9" s="48" t="s">
        <v>23</v>
      </c>
      <c r="P9" s="48" t="s">
        <v>24</v>
      </c>
      <c r="Q9" s="48" t="s">
        <v>25</v>
      </c>
    </row>
    <row r="10" spans="1:17" s="3" customFormat="1" ht="15.75" customHeight="1" x14ac:dyDescent="0.25">
      <c r="A10" s="8"/>
      <c r="B10" s="8">
        <v>2</v>
      </c>
      <c r="C10" s="138">
        <v>3</v>
      </c>
      <c r="D10" s="138"/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  <c r="L10" s="8">
        <v>11</v>
      </c>
      <c r="M10" s="8">
        <v>12</v>
      </c>
      <c r="N10" s="8">
        <v>13</v>
      </c>
      <c r="O10" s="8">
        <v>14</v>
      </c>
      <c r="P10" s="8">
        <v>15</v>
      </c>
      <c r="Q10" s="8">
        <v>16</v>
      </c>
    </row>
    <row r="11" spans="1:17" s="29" customFormat="1" ht="37.5" customHeight="1" x14ac:dyDescent="0.25">
      <c r="A11" s="50">
        <v>144</v>
      </c>
      <c r="B11" s="155" t="s">
        <v>26</v>
      </c>
      <c r="C11" s="157" t="s">
        <v>32</v>
      </c>
      <c r="D11" s="157"/>
      <c r="E11" s="50">
        <v>100</v>
      </c>
      <c r="F11" s="50">
        <v>0.4</v>
      </c>
      <c r="G11" s="50">
        <v>0.4</v>
      </c>
      <c r="H11" s="50">
        <v>9.8000000000000007</v>
      </c>
      <c r="I11" s="50">
        <v>47</v>
      </c>
      <c r="J11" s="50">
        <v>0.03</v>
      </c>
      <c r="K11" s="50">
        <v>10</v>
      </c>
      <c r="L11" s="50">
        <v>0</v>
      </c>
      <c r="M11" s="50">
        <v>0</v>
      </c>
      <c r="N11" s="50">
        <v>2.2000000000000002</v>
      </c>
      <c r="O11" s="50">
        <v>0</v>
      </c>
      <c r="P11" s="50">
        <v>0</v>
      </c>
      <c r="Q11" s="50">
        <v>34</v>
      </c>
    </row>
    <row r="12" spans="1:17" ht="25.5" customHeight="1" x14ac:dyDescent="0.25">
      <c r="A12" s="50">
        <v>304</v>
      </c>
      <c r="B12" s="155"/>
      <c r="C12" s="163" t="s">
        <v>73</v>
      </c>
      <c r="D12" s="163"/>
      <c r="E12" s="62">
        <v>210</v>
      </c>
      <c r="F12" s="52">
        <v>20.3</v>
      </c>
      <c r="G12" s="52">
        <v>17</v>
      </c>
      <c r="H12" s="52">
        <v>35.69</v>
      </c>
      <c r="I12" s="52">
        <v>377</v>
      </c>
      <c r="J12" s="52">
        <v>0.06</v>
      </c>
      <c r="K12" s="52">
        <v>1.01</v>
      </c>
      <c r="L12" s="52">
        <v>48</v>
      </c>
      <c r="M12" s="52">
        <v>0</v>
      </c>
      <c r="N12" s="52">
        <v>45.1</v>
      </c>
      <c r="O12" s="52">
        <v>199.3</v>
      </c>
      <c r="P12" s="52">
        <v>47.5</v>
      </c>
      <c r="Q12" s="52">
        <v>2.19</v>
      </c>
    </row>
    <row r="13" spans="1:17" ht="25.5" customHeight="1" x14ac:dyDescent="0.25">
      <c r="A13" s="50">
        <v>943</v>
      </c>
      <c r="B13" s="155"/>
      <c r="C13" s="158" t="s">
        <v>44</v>
      </c>
      <c r="D13" s="158"/>
      <c r="E13" s="50">
        <v>200</v>
      </c>
      <c r="F13" s="50">
        <v>0.2</v>
      </c>
      <c r="G13" s="50">
        <v>0</v>
      </c>
      <c r="H13" s="50">
        <v>14</v>
      </c>
      <c r="I13" s="50">
        <v>28</v>
      </c>
      <c r="J13" s="50">
        <v>0</v>
      </c>
      <c r="K13" s="50">
        <v>0</v>
      </c>
      <c r="L13" s="50">
        <v>0</v>
      </c>
      <c r="M13" s="50">
        <v>0</v>
      </c>
      <c r="N13" s="50">
        <v>6</v>
      </c>
      <c r="O13" s="50">
        <v>0</v>
      </c>
      <c r="P13" s="50">
        <v>0</v>
      </c>
      <c r="Q13" s="50">
        <v>0.4</v>
      </c>
    </row>
    <row r="14" spans="1:17" ht="20.25" x14ac:dyDescent="0.25">
      <c r="A14" s="50"/>
      <c r="B14" s="155"/>
      <c r="C14" s="159" t="s">
        <v>31</v>
      </c>
      <c r="D14" s="159"/>
      <c r="E14" s="50">
        <v>60</v>
      </c>
      <c r="F14" s="50">
        <v>4.8600000000000003</v>
      </c>
      <c r="G14" s="50">
        <v>0.72</v>
      </c>
      <c r="H14" s="50">
        <v>27.96</v>
      </c>
      <c r="I14" s="50">
        <v>145.19999999999999</v>
      </c>
      <c r="J14" s="50">
        <v>1.95</v>
      </c>
      <c r="K14" s="50">
        <v>0</v>
      </c>
      <c r="L14" s="50">
        <v>1.2E-2</v>
      </c>
      <c r="M14" s="50">
        <v>0</v>
      </c>
      <c r="N14" s="50">
        <v>1.95</v>
      </c>
      <c r="O14" s="50">
        <v>0</v>
      </c>
      <c r="P14" s="50">
        <v>0</v>
      </c>
      <c r="Q14" s="50">
        <v>3.3000000000000002E-2</v>
      </c>
    </row>
    <row r="15" spans="1:17" ht="21.75" customHeight="1" x14ac:dyDescent="0.25">
      <c r="A15" s="50"/>
      <c r="B15" s="155"/>
      <c r="C15" s="160" t="s">
        <v>33</v>
      </c>
      <c r="D15" s="160"/>
      <c r="E15" s="58">
        <v>590</v>
      </c>
      <c r="F15" s="59">
        <f t="shared" ref="F15:Q15" si="0">SUM(F11:F14)</f>
        <v>25.759999999999998</v>
      </c>
      <c r="G15" s="59">
        <f t="shared" si="0"/>
        <v>18.119999999999997</v>
      </c>
      <c r="H15" s="59">
        <f t="shared" si="0"/>
        <v>87.449999999999989</v>
      </c>
      <c r="I15" s="59">
        <f t="shared" si="0"/>
        <v>597.20000000000005</v>
      </c>
      <c r="J15" s="59">
        <f t="shared" si="0"/>
        <v>2.04</v>
      </c>
      <c r="K15" s="59">
        <f t="shared" si="0"/>
        <v>11.01</v>
      </c>
      <c r="L15" s="59">
        <f t="shared" si="0"/>
        <v>48.012</v>
      </c>
      <c r="M15" s="59">
        <f t="shared" si="0"/>
        <v>0</v>
      </c>
      <c r="N15" s="59">
        <f t="shared" si="0"/>
        <v>55.250000000000007</v>
      </c>
      <c r="O15" s="59">
        <f t="shared" si="0"/>
        <v>199.3</v>
      </c>
      <c r="P15" s="59">
        <f t="shared" si="0"/>
        <v>47.5</v>
      </c>
      <c r="Q15" s="59">
        <f t="shared" si="0"/>
        <v>36.622999999999998</v>
      </c>
    </row>
    <row r="16" spans="1:17" ht="42" customHeight="1" x14ac:dyDescent="0.25">
      <c r="A16" s="50">
        <v>17</v>
      </c>
      <c r="B16" s="161" t="s">
        <v>50</v>
      </c>
      <c r="C16" s="162" t="s">
        <v>74</v>
      </c>
      <c r="D16" s="162"/>
      <c r="E16" s="62">
        <v>100</v>
      </c>
      <c r="F16" s="52">
        <v>0.86</v>
      </c>
      <c r="G16" s="52">
        <v>5.1100000000000003</v>
      </c>
      <c r="H16" s="52">
        <v>2.61</v>
      </c>
      <c r="I16" s="52">
        <v>59.8</v>
      </c>
      <c r="J16" s="52">
        <v>0.02</v>
      </c>
      <c r="K16" s="52">
        <v>5.55</v>
      </c>
      <c r="L16" s="52">
        <v>0</v>
      </c>
      <c r="M16" s="52">
        <v>0</v>
      </c>
      <c r="N16" s="52">
        <v>23.28</v>
      </c>
      <c r="O16" s="52">
        <v>28.24</v>
      </c>
      <c r="P16" s="52">
        <v>13.44</v>
      </c>
      <c r="Q16" s="52">
        <v>0.61</v>
      </c>
    </row>
    <row r="17" spans="1:17" ht="26.25" customHeight="1" x14ac:dyDescent="0.25">
      <c r="A17" s="50">
        <v>206</v>
      </c>
      <c r="B17" s="161"/>
      <c r="C17" s="162" t="s">
        <v>75</v>
      </c>
      <c r="D17" s="162"/>
      <c r="E17" s="62">
        <v>200</v>
      </c>
      <c r="F17" s="52">
        <v>17.29</v>
      </c>
      <c r="G17" s="52">
        <v>12.62</v>
      </c>
      <c r="H17" s="52">
        <v>13.06</v>
      </c>
      <c r="I17" s="52">
        <v>134.75</v>
      </c>
      <c r="J17" s="52">
        <v>0.23</v>
      </c>
      <c r="K17" s="52">
        <v>4.6500000000000004</v>
      </c>
      <c r="L17" s="52">
        <v>0</v>
      </c>
      <c r="M17" s="52">
        <v>0.12</v>
      </c>
      <c r="N17" s="52">
        <v>45.36</v>
      </c>
      <c r="O17" s="52">
        <v>161.74</v>
      </c>
      <c r="P17" s="52">
        <v>51.3</v>
      </c>
      <c r="Q17" s="52">
        <v>2.42</v>
      </c>
    </row>
    <row r="18" spans="1:17" ht="45" customHeight="1" x14ac:dyDescent="0.25">
      <c r="A18" s="50">
        <v>462</v>
      </c>
      <c r="B18" s="161"/>
      <c r="C18" s="163" t="s">
        <v>48</v>
      </c>
      <c r="D18" s="163"/>
      <c r="E18" s="62">
        <v>80</v>
      </c>
      <c r="F18" s="67">
        <v>10.76</v>
      </c>
      <c r="G18" s="67">
        <v>16.27</v>
      </c>
      <c r="H18" s="67">
        <v>10.61</v>
      </c>
      <c r="I18" s="67">
        <v>183</v>
      </c>
      <c r="J18" s="67">
        <v>0.03</v>
      </c>
      <c r="K18" s="67">
        <v>2.4</v>
      </c>
      <c r="L18" s="67">
        <v>0</v>
      </c>
      <c r="M18" s="52">
        <v>0</v>
      </c>
      <c r="N18" s="67">
        <v>13.49</v>
      </c>
      <c r="O18" s="67">
        <v>123.92</v>
      </c>
      <c r="P18" s="67">
        <v>18.690000000000001</v>
      </c>
      <c r="Q18" s="67">
        <v>1.67</v>
      </c>
    </row>
    <row r="19" spans="1:17" ht="25.5" customHeight="1" x14ac:dyDescent="0.25">
      <c r="A19" s="50">
        <v>688</v>
      </c>
      <c r="B19" s="161"/>
      <c r="C19" s="162" t="s">
        <v>49</v>
      </c>
      <c r="D19" s="162"/>
      <c r="E19" s="62">
        <v>180</v>
      </c>
      <c r="F19" s="67">
        <v>6.62</v>
      </c>
      <c r="G19" s="67">
        <v>5.42</v>
      </c>
      <c r="H19" s="67">
        <v>31.73</v>
      </c>
      <c r="I19" s="67">
        <v>202.14</v>
      </c>
      <c r="J19" s="67">
        <v>7.0000000000000007E-2</v>
      </c>
      <c r="K19" s="67">
        <v>0</v>
      </c>
      <c r="L19" s="67">
        <v>25.2</v>
      </c>
      <c r="M19" s="52">
        <v>0</v>
      </c>
      <c r="N19" s="67">
        <v>5.83</v>
      </c>
      <c r="O19" s="67">
        <v>44.6</v>
      </c>
      <c r="P19" s="67">
        <v>25.34</v>
      </c>
      <c r="Q19" s="67">
        <v>1.33</v>
      </c>
    </row>
    <row r="20" spans="1:17" ht="22.5" customHeight="1" x14ac:dyDescent="0.25">
      <c r="A20" s="50">
        <v>122</v>
      </c>
      <c r="B20" s="161"/>
      <c r="C20" s="158" t="s">
        <v>76</v>
      </c>
      <c r="D20" s="158"/>
      <c r="E20" s="68">
        <v>200</v>
      </c>
      <c r="F20" s="69">
        <v>0</v>
      </c>
      <c r="G20" s="70">
        <v>0</v>
      </c>
      <c r="H20" s="52">
        <v>22.58</v>
      </c>
      <c r="I20" s="52">
        <v>91.22</v>
      </c>
      <c r="J20" s="52">
        <v>0.6</v>
      </c>
      <c r="K20" s="52">
        <v>30</v>
      </c>
      <c r="L20" s="52">
        <v>0</v>
      </c>
      <c r="M20" s="52">
        <v>0</v>
      </c>
      <c r="N20" s="52">
        <v>18</v>
      </c>
      <c r="O20" s="52">
        <v>4.29</v>
      </c>
      <c r="P20" s="52">
        <v>0</v>
      </c>
      <c r="Q20" s="52">
        <v>0.6</v>
      </c>
    </row>
    <row r="21" spans="1:17" ht="43.5" customHeight="1" x14ac:dyDescent="0.25">
      <c r="A21" s="54"/>
      <c r="B21" s="161"/>
      <c r="C21" s="157" t="s">
        <v>40</v>
      </c>
      <c r="D21" s="157"/>
      <c r="E21" s="63">
        <v>60</v>
      </c>
      <c r="F21" s="63">
        <v>3.6</v>
      </c>
      <c r="G21" s="63">
        <v>0.6</v>
      </c>
      <c r="H21" s="63">
        <v>26.7</v>
      </c>
      <c r="I21" s="63">
        <v>113.4</v>
      </c>
      <c r="J21" s="63">
        <v>0.16</v>
      </c>
      <c r="K21" s="63">
        <v>0</v>
      </c>
      <c r="L21" s="63">
        <v>0</v>
      </c>
      <c r="M21" s="63">
        <v>0</v>
      </c>
      <c r="N21" s="63">
        <v>0.1</v>
      </c>
      <c r="O21" s="63">
        <v>0</v>
      </c>
      <c r="P21" s="63">
        <v>0</v>
      </c>
      <c r="Q21" s="63">
        <v>0.03</v>
      </c>
    </row>
    <row r="22" spans="1:17" ht="23.25" customHeight="1" x14ac:dyDescent="0.25">
      <c r="A22" s="54"/>
      <c r="B22" s="161"/>
      <c r="C22" s="160" t="s">
        <v>41</v>
      </c>
      <c r="D22" s="160"/>
      <c r="E22" s="58">
        <v>820</v>
      </c>
      <c r="F22" s="64">
        <f t="shared" ref="F22:Q22" si="1">SUM(F16:F21)</f>
        <v>39.129999999999995</v>
      </c>
      <c r="G22" s="64">
        <f t="shared" si="1"/>
        <v>40.020000000000003</v>
      </c>
      <c r="H22" s="64">
        <f t="shared" si="1"/>
        <v>107.29</v>
      </c>
      <c r="I22" s="64">
        <f t="shared" si="1"/>
        <v>784.31000000000006</v>
      </c>
      <c r="J22" s="64">
        <f t="shared" si="1"/>
        <v>1.1099999999999999</v>
      </c>
      <c r="K22" s="64">
        <f t="shared" si="1"/>
        <v>42.6</v>
      </c>
      <c r="L22" s="64">
        <f t="shared" si="1"/>
        <v>25.2</v>
      </c>
      <c r="M22" s="64">
        <f t="shared" si="1"/>
        <v>0.12</v>
      </c>
      <c r="N22" s="64">
        <f t="shared" si="1"/>
        <v>106.05999999999999</v>
      </c>
      <c r="O22" s="64">
        <f t="shared" si="1"/>
        <v>362.79000000000008</v>
      </c>
      <c r="P22" s="64">
        <f t="shared" si="1"/>
        <v>108.77</v>
      </c>
      <c r="Q22" s="64">
        <f t="shared" si="1"/>
        <v>6.6599999999999993</v>
      </c>
    </row>
    <row r="23" spans="1:17" ht="21.75" customHeight="1" x14ac:dyDescent="0.3">
      <c r="A23" s="65"/>
      <c r="B23" s="164" t="s">
        <v>77</v>
      </c>
      <c r="C23" s="164"/>
      <c r="D23" s="164"/>
      <c r="E23" s="164"/>
      <c r="F23" s="47">
        <f t="shared" ref="F23:Q23" si="2">F15+F22</f>
        <v>64.889999999999986</v>
      </c>
      <c r="G23" s="47">
        <f t="shared" si="2"/>
        <v>58.14</v>
      </c>
      <c r="H23" s="47">
        <f t="shared" si="2"/>
        <v>194.74</v>
      </c>
      <c r="I23" s="47">
        <f t="shared" si="2"/>
        <v>1381.5100000000002</v>
      </c>
      <c r="J23" s="47">
        <f t="shared" si="2"/>
        <v>3.15</v>
      </c>
      <c r="K23" s="47">
        <f t="shared" si="2"/>
        <v>53.61</v>
      </c>
      <c r="L23" s="47">
        <f t="shared" si="2"/>
        <v>73.212000000000003</v>
      </c>
      <c r="M23" s="47">
        <f t="shared" si="2"/>
        <v>0.12</v>
      </c>
      <c r="N23" s="47">
        <f t="shared" si="2"/>
        <v>161.31</v>
      </c>
      <c r="O23" s="47">
        <f t="shared" si="2"/>
        <v>562.09000000000015</v>
      </c>
      <c r="P23" s="47">
        <f t="shared" si="2"/>
        <v>156.26999999999998</v>
      </c>
      <c r="Q23" s="47">
        <f t="shared" si="2"/>
        <v>43.282999999999994</v>
      </c>
    </row>
    <row r="24" spans="1:17" s="30" customFormat="1" x14ac:dyDescent="0.25"/>
    <row r="25" spans="1:17" s="30" customFormat="1" x14ac:dyDescent="0.25"/>
    <row r="26" spans="1:17" s="30" customFormat="1" x14ac:dyDescent="0.25"/>
    <row r="27" spans="1:17" s="30" customFormat="1" x14ac:dyDescent="0.25"/>
    <row r="28" spans="1:17" s="31" customFormat="1" ht="15.75" x14ac:dyDescent="0.25">
      <c r="A28" s="31" t="s">
        <v>0</v>
      </c>
      <c r="B28" s="31" t="s">
        <v>72</v>
      </c>
      <c r="F28" s="32"/>
      <c r="G28" s="32"/>
      <c r="H28" s="32"/>
      <c r="I28" s="32"/>
      <c r="J28" s="32"/>
    </row>
    <row r="29" spans="1:17" s="31" customFormat="1" ht="15.75" x14ac:dyDescent="0.25">
      <c r="A29" s="31" t="s">
        <v>2</v>
      </c>
      <c r="B29" s="31" t="s">
        <v>3</v>
      </c>
      <c r="F29" s="32"/>
      <c r="G29" s="32"/>
      <c r="H29" s="32"/>
      <c r="I29" s="32"/>
      <c r="J29" s="32"/>
    </row>
    <row r="30" spans="1:17" ht="15.75" x14ac:dyDescent="0.25">
      <c r="A30" s="31" t="s">
        <v>4</v>
      </c>
      <c r="B30" s="130" t="s">
        <v>147</v>
      </c>
      <c r="C30" s="131"/>
      <c r="D30" s="131"/>
      <c r="F30" s="32"/>
      <c r="G30" s="32"/>
      <c r="H30" s="32"/>
      <c r="I30" s="32"/>
      <c r="J30" s="32"/>
    </row>
    <row r="31" spans="1:17" ht="15.75" x14ac:dyDescent="0.25">
      <c r="A31" s="31" t="s">
        <v>6</v>
      </c>
      <c r="B31" s="31" t="s">
        <v>134</v>
      </c>
      <c r="F31" s="32"/>
      <c r="G31" s="32"/>
      <c r="H31" s="32"/>
      <c r="I31" s="32"/>
      <c r="J31" s="32"/>
    </row>
    <row r="32" spans="1:17" s="29" customFormat="1" x14ac:dyDescent="0.25">
      <c r="F32" s="33"/>
      <c r="G32" s="33"/>
      <c r="H32" s="33"/>
      <c r="I32" s="33"/>
      <c r="J32" s="33"/>
    </row>
    <row r="33" spans="1:17" s="31" customFormat="1" ht="15.75" customHeight="1" x14ac:dyDescent="0.3">
      <c r="A33" s="151" t="s">
        <v>7</v>
      </c>
      <c r="B33" s="152" t="s">
        <v>8</v>
      </c>
      <c r="C33" s="151" t="s">
        <v>9</v>
      </c>
      <c r="D33" s="151"/>
      <c r="E33" s="151" t="s">
        <v>10</v>
      </c>
      <c r="F33" s="153" t="s">
        <v>11</v>
      </c>
      <c r="G33" s="153"/>
      <c r="H33" s="153"/>
      <c r="I33" s="151" t="s">
        <v>12</v>
      </c>
      <c r="J33" s="154" t="s">
        <v>13</v>
      </c>
      <c r="K33" s="154"/>
      <c r="L33" s="154"/>
      <c r="M33" s="154"/>
      <c r="N33" s="154" t="s">
        <v>14</v>
      </c>
      <c r="O33" s="154"/>
      <c r="P33" s="154"/>
      <c r="Q33" s="154"/>
    </row>
    <row r="34" spans="1:17" ht="52.5" customHeight="1" x14ac:dyDescent="0.35">
      <c r="A34" s="151"/>
      <c r="B34" s="152"/>
      <c r="C34" s="151"/>
      <c r="D34" s="151"/>
      <c r="E34" s="151"/>
      <c r="F34" s="48" t="s">
        <v>15</v>
      </c>
      <c r="G34" s="48" t="s">
        <v>16</v>
      </c>
      <c r="H34" s="48" t="s">
        <v>17</v>
      </c>
      <c r="I34" s="151"/>
      <c r="J34" s="71" t="s">
        <v>133</v>
      </c>
      <c r="K34" s="48" t="s">
        <v>19</v>
      </c>
      <c r="L34" s="48" t="s">
        <v>20</v>
      </c>
      <c r="M34" s="48" t="s">
        <v>21</v>
      </c>
      <c r="N34" s="48" t="s">
        <v>22</v>
      </c>
      <c r="O34" s="48" t="s">
        <v>23</v>
      </c>
      <c r="P34" s="48" t="s">
        <v>24</v>
      </c>
      <c r="Q34" s="48" t="s">
        <v>25</v>
      </c>
    </row>
    <row r="35" spans="1:17" s="30" customFormat="1" x14ac:dyDescent="0.25">
      <c r="A35" s="29"/>
      <c r="B35" s="8">
        <v>2</v>
      </c>
      <c r="C35" s="138">
        <v>3</v>
      </c>
      <c r="D35" s="138"/>
      <c r="E35" s="8">
        <v>4</v>
      </c>
      <c r="F35" s="8">
        <v>5</v>
      </c>
      <c r="G35" s="8">
        <v>6</v>
      </c>
      <c r="H35" s="8">
        <v>7</v>
      </c>
      <c r="I35" s="8">
        <v>8</v>
      </c>
      <c r="J35" s="8">
        <v>9</v>
      </c>
      <c r="K35" s="8">
        <v>10</v>
      </c>
      <c r="L35" s="8">
        <v>11</v>
      </c>
      <c r="M35" s="8">
        <v>12</v>
      </c>
      <c r="N35" s="8">
        <v>13</v>
      </c>
      <c r="O35" s="8">
        <v>14</v>
      </c>
      <c r="P35" s="8">
        <v>15</v>
      </c>
      <c r="Q35" s="8">
        <v>16</v>
      </c>
    </row>
    <row r="36" spans="1:17" ht="36.75" customHeight="1" x14ac:dyDescent="0.25">
      <c r="A36" s="50">
        <v>144</v>
      </c>
      <c r="B36" s="155" t="s">
        <v>26</v>
      </c>
      <c r="C36" s="157" t="s">
        <v>32</v>
      </c>
      <c r="D36" s="157"/>
      <c r="E36" s="50">
        <v>100</v>
      </c>
      <c r="F36" s="50">
        <v>0.4</v>
      </c>
      <c r="G36" s="50">
        <v>0.4</v>
      </c>
      <c r="H36" s="50">
        <v>9.8000000000000007</v>
      </c>
      <c r="I36" s="50">
        <v>47</v>
      </c>
      <c r="J36" s="50">
        <v>0.03</v>
      </c>
      <c r="K36" s="50">
        <v>10</v>
      </c>
      <c r="L36" s="50">
        <v>0</v>
      </c>
      <c r="M36" s="50">
        <v>0</v>
      </c>
      <c r="N36" s="50">
        <v>2.2000000000000002</v>
      </c>
      <c r="O36" s="50">
        <v>0</v>
      </c>
      <c r="P36" s="50">
        <v>0</v>
      </c>
      <c r="Q36" s="50">
        <v>34</v>
      </c>
    </row>
    <row r="37" spans="1:17" ht="24" customHeight="1" x14ac:dyDescent="0.25">
      <c r="A37" s="50">
        <v>304</v>
      </c>
      <c r="B37" s="155"/>
      <c r="C37" s="163" t="s">
        <v>73</v>
      </c>
      <c r="D37" s="163"/>
      <c r="E37" s="62">
        <v>260</v>
      </c>
      <c r="F37" s="52">
        <v>25.38</v>
      </c>
      <c r="G37" s="52">
        <v>21.25</v>
      </c>
      <c r="H37" s="52">
        <v>44.61</v>
      </c>
      <c r="I37" s="52">
        <v>471.25</v>
      </c>
      <c r="J37" s="52">
        <v>0.08</v>
      </c>
      <c r="K37" s="52">
        <v>1.26</v>
      </c>
      <c r="L37" s="52">
        <v>60</v>
      </c>
      <c r="M37" s="52">
        <v>0</v>
      </c>
      <c r="N37" s="52">
        <v>35.380000000000003</v>
      </c>
      <c r="O37" s="52">
        <v>249.13</v>
      </c>
      <c r="P37" s="52">
        <v>59.38</v>
      </c>
      <c r="Q37" s="52">
        <v>2.74</v>
      </c>
    </row>
    <row r="38" spans="1:17" ht="21" customHeight="1" x14ac:dyDescent="0.25">
      <c r="A38" s="50">
        <v>943</v>
      </c>
      <c r="B38" s="155"/>
      <c r="C38" s="158" t="s">
        <v>30</v>
      </c>
      <c r="D38" s="158"/>
      <c r="E38" s="50">
        <v>200</v>
      </c>
      <c r="F38" s="50">
        <v>0.2</v>
      </c>
      <c r="G38" s="50">
        <v>0</v>
      </c>
      <c r="H38" s="50">
        <v>14</v>
      </c>
      <c r="I38" s="50">
        <v>28</v>
      </c>
      <c r="J38" s="50">
        <v>0</v>
      </c>
      <c r="K38" s="50">
        <v>0</v>
      </c>
      <c r="L38" s="50">
        <v>0</v>
      </c>
      <c r="M38" s="50">
        <v>0</v>
      </c>
      <c r="N38" s="50">
        <v>6</v>
      </c>
      <c r="O38" s="50">
        <v>0</v>
      </c>
      <c r="P38" s="50">
        <v>0</v>
      </c>
      <c r="Q38" s="50">
        <v>0.4</v>
      </c>
    </row>
    <row r="39" spans="1:17" ht="20.25" x14ac:dyDescent="0.25">
      <c r="A39" s="50"/>
      <c r="B39" s="155"/>
      <c r="C39" s="159" t="s">
        <v>31</v>
      </c>
      <c r="D39" s="159"/>
      <c r="E39" s="50">
        <v>80</v>
      </c>
      <c r="F39" s="50">
        <v>4.8600000000000003</v>
      </c>
      <c r="G39" s="50">
        <v>0.72</v>
      </c>
      <c r="H39" s="50">
        <v>27.96</v>
      </c>
      <c r="I39" s="50">
        <v>145.19999999999999</v>
      </c>
      <c r="J39" s="50">
        <v>1.95</v>
      </c>
      <c r="K39" s="50">
        <v>0</v>
      </c>
      <c r="L39" s="50">
        <v>1.2E-2</v>
      </c>
      <c r="M39" s="50">
        <v>0</v>
      </c>
      <c r="N39" s="50">
        <v>1.95</v>
      </c>
      <c r="O39" s="50">
        <v>0</v>
      </c>
      <c r="P39" s="50">
        <v>0</v>
      </c>
      <c r="Q39" s="50">
        <v>3.3000000000000002E-2</v>
      </c>
    </row>
    <row r="40" spans="1:17" ht="23.25" customHeight="1" x14ac:dyDescent="0.25">
      <c r="A40" s="50"/>
      <c r="B40" s="155"/>
      <c r="C40" s="160" t="s">
        <v>33</v>
      </c>
      <c r="D40" s="160"/>
      <c r="E40" s="58">
        <v>640</v>
      </c>
      <c r="F40" s="58">
        <f t="shared" ref="F40:Q40" si="3">SUM(F36:F39)</f>
        <v>30.839999999999996</v>
      </c>
      <c r="G40" s="58">
        <f t="shared" si="3"/>
        <v>22.369999999999997</v>
      </c>
      <c r="H40" s="58">
        <f t="shared" si="3"/>
        <v>96.37</v>
      </c>
      <c r="I40" s="58">
        <f t="shared" si="3"/>
        <v>691.45</v>
      </c>
      <c r="J40" s="58">
        <f t="shared" si="3"/>
        <v>2.06</v>
      </c>
      <c r="K40" s="58">
        <f t="shared" si="3"/>
        <v>11.26</v>
      </c>
      <c r="L40" s="58">
        <f t="shared" si="3"/>
        <v>60.012</v>
      </c>
      <c r="M40" s="58">
        <f t="shared" si="3"/>
        <v>0</v>
      </c>
      <c r="N40" s="58">
        <f t="shared" si="3"/>
        <v>45.530000000000008</v>
      </c>
      <c r="O40" s="58">
        <f t="shared" si="3"/>
        <v>249.13</v>
      </c>
      <c r="P40" s="58">
        <f t="shared" si="3"/>
        <v>59.38</v>
      </c>
      <c r="Q40" s="58">
        <f t="shared" si="3"/>
        <v>37.173000000000002</v>
      </c>
    </row>
    <row r="41" spans="1:17" ht="34.5" customHeight="1" x14ac:dyDescent="0.25">
      <c r="A41" s="50">
        <v>17</v>
      </c>
      <c r="B41" s="165" t="s">
        <v>50</v>
      </c>
      <c r="C41" s="162" t="s">
        <v>74</v>
      </c>
      <c r="D41" s="162"/>
      <c r="E41" s="62">
        <v>100</v>
      </c>
      <c r="F41" s="52">
        <v>0.86</v>
      </c>
      <c r="G41" s="52">
        <v>5.1100000000000003</v>
      </c>
      <c r="H41" s="52">
        <v>2.61</v>
      </c>
      <c r="I41" s="52">
        <v>59.8</v>
      </c>
      <c r="J41" s="52">
        <v>0.02</v>
      </c>
      <c r="K41" s="52">
        <v>5.55</v>
      </c>
      <c r="L41" s="52">
        <v>0</v>
      </c>
      <c r="M41" s="52">
        <v>0</v>
      </c>
      <c r="N41" s="52">
        <v>23.28</v>
      </c>
      <c r="O41" s="52">
        <v>28.24</v>
      </c>
      <c r="P41" s="52">
        <v>13.44</v>
      </c>
      <c r="Q41" s="52">
        <v>0.61</v>
      </c>
    </row>
    <row r="42" spans="1:17" ht="23.25" customHeight="1" x14ac:dyDescent="0.25">
      <c r="A42" s="50">
        <v>206</v>
      </c>
      <c r="B42" s="165"/>
      <c r="C42" s="162" t="s">
        <v>75</v>
      </c>
      <c r="D42" s="162"/>
      <c r="E42" s="62">
        <v>250</v>
      </c>
      <c r="F42" s="52">
        <v>18.39</v>
      </c>
      <c r="G42" s="52">
        <v>13.68</v>
      </c>
      <c r="H42" s="52">
        <v>16.329999999999998</v>
      </c>
      <c r="I42" s="52">
        <v>189.39</v>
      </c>
      <c r="J42" s="52">
        <v>0.28000000000000003</v>
      </c>
      <c r="K42" s="52">
        <v>5.81</v>
      </c>
      <c r="L42" s="52">
        <v>0</v>
      </c>
      <c r="M42" s="52">
        <v>0.15</v>
      </c>
      <c r="N42" s="52">
        <v>53.08</v>
      </c>
      <c r="O42" s="52">
        <v>179.18</v>
      </c>
      <c r="P42" s="52">
        <v>51.3</v>
      </c>
      <c r="Q42" s="52">
        <v>2.83</v>
      </c>
    </row>
    <row r="43" spans="1:17" ht="42.75" customHeight="1" x14ac:dyDescent="0.25">
      <c r="A43" s="50">
        <v>462</v>
      </c>
      <c r="B43" s="165"/>
      <c r="C43" s="163" t="s">
        <v>48</v>
      </c>
      <c r="D43" s="163"/>
      <c r="E43" s="62">
        <v>100</v>
      </c>
      <c r="F43" s="67">
        <v>13.48</v>
      </c>
      <c r="G43" s="67">
        <v>20.329999999999998</v>
      </c>
      <c r="H43" s="67">
        <v>13.27</v>
      </c>
      <c r="I43" s="67">
        <v>228.75</v>
      </c>
      <c r="J43" s="67">
        <v>0.03</v>
      </c>
      <c r="K43" s="67">
        <v>3</v>
      </c>
      <c r="L43" s="67">
        <v>0</v>
      </c>
      <c r="M43" s="52">
        <v>0</v>
      </c>
      <c r="N43" s="67">
        <v>16.87</v>
      </c>
      <c r="O43" s="67">
        <v>154.9</v>
      </c>
      <c r="P43" s="67">
        <v>23.37</v>
      </c>
      <c r="Q43" s="67">
        <v>2.08</v>
      </c>
    </row>
    <row r="44" spans="1:17" ht="18.75" customHeight="1" x14ac:dyDescent="0.25">
      <c r="A44" s="50">
        <v>688</v>
      </c>
      <c r="B44" s="165"/>
      <c r="C44" s="162" t="s">
        <v>49</v>
      </c>
      <c r="D44" s="162"/>
      <c r="E44" s="62">
        <v>200</v>
      </c>
      <c r="F44" s="67">
        <v>7.36</v>
      </c>
      <c r="G44" s="67">
        <v>6.02</v>
      </c>
      <c r="H44" s="67">
        <v>35.26</v>
      </c>
      <c r="I44" s="67">
        <v>224.6</v>
      </c>
      <c r="J44" s="67">
        <v>0.08</v>
      </c>
      <c r="K44" s="67">
        <v>0</v>
      </c>
      <c r="L44" s="67">
        <v>28</v>
      </c>
      <c r="M44" s="52">
        <v>0</v>
      </c>
      <c r="N44" s="67">
        <v>6.48</v>
      </c>
      <c r="O44" s="67">
        <v>49.56</v>
      </c>
      <c r="P44" s="67">
        <v>28.16</v>
      </c>
      <c r="Q44" s="67">
        <v>1.48</v>
      </c>
    </row>
    <row r="45" spans="1:17" ht="20.25" customHeight="1" x14ac:dyDescent="0.25">
      <c r="A45" s="50">
        <v>122</v>
      </c>
      <c r="B45" s="165"/>
      <c r="C45" s="158" t="s">
        <v>76</v>
      </c>
      <c r="D45" s="158"/>
      <c r="E45" s="68">
        <v>200</v>
      </c>
      <c r="F45" s="69">
        <v>0</v>
      </c>
      <c r="G45" s="70">
        <v>0</v>
      </c>
      <c r="H45" s="52">
        <v>22.58</v>
      </c>
      <c r="I45" s="52">
        <v>91.22</v>
      </c>
      <c r="J45" s="52">
        <v>0.6</v>
      </c>
      <c r="K45" s="52">
        <v>30</v>
      </c>
      <c r="L45" s="52">
        <v>0</v>
      </c>
      <c r="M45" s="52">
        <v>0</v>
      </c>
      <c r="N45" s="52">
        <v>18</v>
      </c>
      <c r="O45" s="52">
        <v>4.29</v>
      </c>
      <c r="P45" s="52">
        <v>0</v>
      </c>
      <c r="Q45" s="52">
        <v>0.6</v>
      </c>
    </row>
    <row r="46" spans="1:17" ht="33.75" customHeight="1" x14ac:dyDescent="0.25">
      <c r="A46" s="54"/>
      <c r="B46" s="165"/>
      <c r="C46" s="157" t="s">
        <v>40</v>
      </c>
      <c r="D46" s="157"/>
      <c r="E46" s="63">
        <v>100</v>
      </c>
      <c r="F46" s="63">
        <v>3.6</v>
      </c>
      <c r="G46" s="63">
        <v>0.6</v>
      </c>
      <c r="H46" s="63">
        <v>26.7</v>
      </c>
      <c r="I46" s="63">
        <v>113.4</v>
      </c>
      <c r="J46" s="63">
        <v>0.16</v>
      </c>
      <c r="K46" s="63">
        <v>0</v>
      </c>
      <c r="L46" s="63">
        <v>0</v>
      </c>
      <c r="M46" s="63">
        <v>0</v>
      </c>
      <c r="N46" s="63">
        <v>0.1</v>
      </c>
      <c r="O46" s="63">
        <v>0</v>
      </c>
      <c r="P46" s="63">
        <v>0</v>
      </c>
      <c r="Q46" s="63">
        <v>0.03</v>
      </c>
    </row>
    <row r="47" spans="1:17" ht="24" customHeight="1" x14ac:dyDescent="0.25">
      <c r="A47" s="54"/>
      <c r="B47" s="66"/>
      <c r="C47" s="160" t="s">
        <v>41</v>
      </c>
      <c r="D47" s="160"/>
      <c r="E47" s="58">
        <v>950</v>
      </c>
      <c r="F47" s="64">
        <f t="shared" ref="F47:Q47" si="4">SUM(F41:F46)</f>
        <v>43.690000000000005</v>
      </c>
      <c r="G47" s="64">
        <f t="shared" si="4"/>
        <v>45.74</v>
      </c>
      <c r="H47" s="64">
        <f t="shared" si="4"/>
        <v>116.75</v>
      </c>
      <c r="I47" s="64">
        <f t="shared" si="4"/>
        <v>907.16</v>
      </c>
      <c r="J47" s="64">
        <f t="shared" si="4"/>
        <v>1.17</v>
      </c>
      <c r="K47" s="64">
        <f t="shared" si="4"/>
        <v>44.36</v>
      </c>
      <c r="L47" s="64">
        <f t="shared" si="4"/>
        <v>28</v>
      </c>
      <c r="M47" s="64">
        <f t="shared" si="4"/>
        <v>0.15</v>
      </c>
      <c r="N47" s="64">
        <f t="shared" si="4"/>
        <v>117.81</v>
      </c>
      <c r="O47" s="64">
        <f t="shared" si="4"/>
        <v>416.17000000000007</v>
      </c>
      <c r="P47" s="64">
        <f t="shared" si="4"/>
        <v>116.27</v>
      </c>
      <c r="Q47" s="64">
        <f t="shared" si="4"/>
        <v>7.63</v>
      </c>
    </row>
    <row r="48" spans="1:17" ht="25.5" customHeight="1" x14ac:dyDescent="0.3">
      <c r="A48" s="65"/>
      <c r="B48" s="164" t="s">
        <v>77</v>
      </c>
      <c r="C48" s="164"/>
      <c r="D48" s="164"/>
      <c r="E48" s="164"/>
      <c r="F48" s="47">
        <f t="shared" ref="F48:Q48" si="5">F40+F47</f>
        <v>74.53</v>
      </c>
      <c r="G48" s="47">
        <f t="shared" si="5"/>
        <v>68.11</v>
      </c>
      <c r="H48" s="47">
        <f t="shared" si="5"/>
        <v>213.12</v>
      </c>
      <c r="I48" s="47">
        <f t="shared" si="5"/>
        <v>1598.6100000000001</v>
      </c>
      <c r="J48" s="47">
        <f t="shared" si="5"/>
        <v>3.23</v>
      </c>
      <c r="K48" s="47">
        <f t="shared" si="5"/>
        <v>55.62</v>
      </c>
      <c r="L48" s="47">
        <f t="shared" si="5"/>
        <v>88.012</v>
      </c>
      <c r="M48" s="47">
        <f t="shared" si="5"/>
        <v>0.15</v>
      </c>
      <c r="N48" s="47">
        <f t="shared" si="5"/>
        <v>163.34</v>
      </c>
      <c r="O48" s="47">
        <f t="shared" si="5"/>
        <v>665.30000000000007</v>
      </c>
      <c r="P48" s="47">
        <f t="shared" si="5"/>
        <v>175.65</v>
      </c>
      <c r="Q48" s="47">
        <f t="shared" si="5"/>
        <v>44.803000000000004</v>
      </c>
    </row>
  </sheetData>
  <mergeCells count="50">
    <mergeCell ref="B5:D5"/>
    <mergeCell ref="C47:D47"/>
    <mergeCell ref="B48:E48"/>
    <mergeCell ref="B41:B46"/>
    <mergeCell ref="C41:D41"/>
    <mergeCell ref="C42:D42"/>
    <mergeCell ref="C43:D43"/>
    <mergeCell ref="C44:D44"/>
    <mergeCell ref="C45:D45"/>
    <mergeCell ref="C46:D46"/>
    <mergeCell ref="B36:B40"/>
    <mergeCell ref="C36:D36"/>
    <mergeCell ref="C37:D37"/>
    <mergeCell ref="C38:D38"/>
    <mergeCell ref="C39:D39"/>
    <mergeCell ref="C40:D40"/>
    <mergeCell ref="F33:H33"/>
    <mergeCell ref="I33:I34"/>
    <mergeCell ref="J33:M33"/>
    <mergeCell ref="N33:Q33"/>
    <mergeCell ref="C35:D35"/>
    <mergeCell ref="B23:E23"/>
    <mergeCell ref="A33:A34"/>
    <mergeCell ref="B33:B34"/>
    <mergeCell ref="C33:D34"/>
    <mergeCell ref="E33:E34"/>
    <mergeCell ref="B30:D30"/>
    <mergeCell ref="B16:B22"/>
    <mergeCell ref="C16:D16"/>
    <mergeCell ref="C17:D17"/>
    <mergeCell ref="C18:D18"/>
    <mergeCell ref="C19:D19"/>
    <mergeCell ref="C20:D20"/>
    <mergeCell ref="C21:D21"/>
    <mergeCell ref="C22:D22"/>
    <mergeCell ref="I8:I9"/>
    <mergeCell ref="J8:M8"/>
    <mergeCell ref="N8:Q8"/>
    <mergeCell ref="C10:D10"/>
    <mergeCell ref="B11:B15"/>
    <mergeCell ref="C11:D11"/>
    <mergeCell ref="C12:D12"/>
    <mergeCell ref="C13:D13"/>
    <mergeCell ref="C14:D14"/>
    <mergeCell ref="C15:D15"/>
    <mergeCell ref="A8:A9"/>
    <mergeCell ref="B8:B9"/>
    <mergeCell ref="C8:D9"/>
    <mergeCell ref="E8:E9"/>
    <mergeCell ref="F8:H8"/>
  </mergeCells>
  <pageMargins left="0.70833333333333304" right="0.70833333333333304" top="0.74791666666666701" bottom="0.74791666666666701" header="0.51180555555555496" footer="0.51180555555555496"/>
  <pageSetup paperSize="9" scale="82" firstPageNumber="0" fitToHeight="0" orientation="landscape" horizontalDpi="4294967294" verticalDpi="4294967294" r:id="rId1"/>
  <rowBreaks count="1" manualBreakCount="1">
    <brk id="2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52"/>
  <sheetViews>
    <sheetView view="pageBreakPreview" topLeftCell="A35" zoomScaleNormal="100" workbookViewId="0">
      <selection activeCell="I18" sqref="I18"/>
    </sheetView>
  </sheetViews>
  <sheetFormatPr defaultRowHeight="15" x14ac:dyDescent="0.25"/>
  <cols>
    <col min="1" max="1" width="8.85546875" bestFit="1" customWidth="1"/>
    <col min="2" max="3" width="8.7109375"/>
    <col min="4" max="4" width="18.5703125"/>
    <col min="5" max="8" width="8.85546875" bestFit="1" customWidth="1"/>
    <col min="9" max="9" width="10.85546875" customWidth="1"/>
    <col min="10" max="14" width="8.85546875" bestFit="1" customWidth="1"/>
    <col min="15" max="15" width="9.85546875" bestFit="1" customWidth="1"/>
    <col min="16" max="17" width="8.85546875" bestFit="1" customWidth="1"/>
    <col min="18" max="1025" width="8.7109375"/>
  </cols>
  <sheetData>
    <row r="3" spans="1:17" s="3" customFormat="1" ht="15.75" x14ac:dyDescent="0.25">
      <c r="A3" s="2" t="s">
        <v>0</v>
      </c>
      <c r="B3" s="2" t="s">
        <v>78</v>
      </c>
      <c r="C3" s="2"/>
      <c r="F3" s="4"/>
      <c r="G3" s="4"/>
      <c r="H3" s="4"/>
      <c r="I3" s="4"/>
      <c r="J3" s="4"/>
    </row>
    <row r="4" spans="1:17" s="3" customFormat="1" ht="15.75" x14ac:dyDescent="0.25">
      <c r="A4" s="2" t="s">
        <v>2</v>
      </c>
      <c r="B4" s="2" t="s">
        <v>3</v>
      </c>
      <c r="C4" s="2"/>
      <c r="F4" s="4"/>
      <c r="G4" s="4"/>
      <c r="H4" s="4"/>
      <c r="I4" s="4"/>
      <c r="J4" s="4"/>
    </row>
    <row r="5" spans="1:17" s="3" customFormat="1" ht="15.75" x14ac:dyDescent="0.25">
      <c r="A5" s="2" t="s">
        <v>4</v>
      </c>
      <c r="B5" s="130" t="s">
        <v>150</v>
      </c>
      <c r="C5" s="131"/>
      <c r="D5" s="131"/>
      <c r="E5" s="131"/>
      <c r="F5" s="4"/>
      <c r="G5" s="4"/>
      <c r="H5" s="4"/>
      <c r="I5" s="4"/>
      <c r="J5" s="4"/>
    </row>
    <row r="6" spans="1:17" s="3" customFormat="1" ht="15.75" x14ac:dyDescent="0.25">
      <c r="A6" s="2" t="s">
        <v>6</v>
      </c>
      <c r="B6" s="2" t="s">
        <v>132</v>
      </c>
      <c r="C6" s="2"/>
      <c r="F6" s="4"/>
      <c r="G6" s="4"/>
      <c r="H6" s="4"/>
      <c r="I6" s="4"/>
      <c r="J6" s="4"/>
    </row>
    <row r="7" spans="1:17" x14ac:dyDescent="0.25">
      <c r="F7" s="4"/>
      <c r="G7" s="4"/>
      <c r="H7" s="4"/>
      <c r="I7" s="4"/>
      <c r="J7" s="4"/>
    </row>
    <row r="8" spans="1:17" s="2" customFormat="1" ht="15.75" customHeight="1" x14ac:dyDescent="0.3">
      <c r="A8" s="151" t="s">
        <v>7</v>
      </c>
      <c r="B8" s="152" t="s">
        <v>8</v>
      </c>
      <c r="C8" s="151" t="s">
        <v>9</v>
      </c>
      <c r="D8" s="151"/>
      <c r="E8" s="151" t="s">
        <v>10</v>
      </c>
      <c r="F8" s="153" t="s">
        <v>11</v>
      </c>
      <c r="G8" s="153"/>
      <c r="H8" s="153"/>
      <c r="I8" s="151" t="s">
        <v>12</v>
      </c>
      <c r="J8" s="154" t="s">
        <v>13</v>
      </c>
      <c r="K8" s="154"/>
      <c r="L8" s="154"/>
      <c r="M8" s="154"/>
      <c r="N8" s="154" t="s">
        <v>14</v>
      </c>
      <c r="O8" s="154"/>
      <c r="P8" s="154"/>
      <c r="Q8" s="154"/>
    </row>
    <row r="9" spans="1:17" ht="78.75" customHeight="1" x14ac:dyDescent="0.35">
      <c r="A9" s="151"/>
      <c r="B9" s="152"/>
      <c r="C9" s="151"/>
      <c r="D9" s="151"/>
      <c r="E9" s="151"/>
      <c r="F9" s="48" t="s">
        <v>15</v>
      </c>
      <c r="G9" s="48" t="s">
        <v>16</v>
      </c>
      <c r="H9" s="48" t="s">
        <v>17</v>
      </c>
      <c r="I9" s="151"/>
      <c r="J9" s="49" t="s">
        <v>133</v>
      </c>
      <c r="K9" s="48" t="s">
        <v>19</v>
      </c>
      <c r="L9" s="48" t="s">
        <v>20</v>
      </c>
      <c r="M9" s="48" t="s">
        <v>21</v>
      </c>
      <c r="N9" s="48" t="s">
        <v>22</v>
      </c>
      <c r="O9" s="48" t="s">
        <v>23</v>
      </c>
      <c r="P9" s="48" t="s">
        <v>24</v>
      </c>
      <c r="Q9" s="48" t="s">
        <v>25</v>
      </c>
    </row>
    <row r="10" spans="1:17" s="3" customFormat="1" x14ac:dyDescent="0.25">
      <c r="A10" s="8"/>
      <c r="B10" s="8">
        <v>2</v>
      </c>
      <c r="C10" s="138">
        <v>3</v>
      </c>
      <c r="D10" s="138"/>
      <c r="E10" s="8">
        <v>4</v>
      </c>
      <c r="F10" s="35">
        <v>5</v>
      </c>
      <c r="G10" s="35">
        <v>6</v>
      </c>
      <c r="H10" s="35">
        <v>7</v>
      </c>
      <c r="I10" s="35">
        <v>8</v>
      </c>
      <c r="J10" s="35">
        <v>9</v>
      </c>
      <c r="K10" s="35">
        <v>10</v>
      </c>
      <c r="L10" s="35">
        <v>11</v>
      </c>
      <c r="M10" s="35">
        <v>12</v>
      </c>
      <c r="N10" s="35">
        <v>13</v>
      </c>
      <c r="O10" s="35">
        <v>14</v>
      </c>
      <c r="P10" s="35">
        <v>15</v>
      </c>
      <c r="Q10" s="35">
        <v>16</v>
      </c>
    </row>
    <row r="11" spans="1:17" s="29" customFormat="1" ht="18.75" customHeight="1" x14ac:dyDescent="0.25">
      <c r="A11" s="50"/>
      <c r="B11" s="155" t="s">
        <v>26</v>
      </c>
      <c r="C11" s="157" t="s">
        <v>79</v>
      </c>
      <c r="D11" s="157"/>
      <c r="E11" s="62">
        <v>20</v>
      </c>
      <c r="F11" s="52">
        <v>1.56</v>
      </c>
      <c r="G11" s="52">
        <v>1.62</v>
      </c>
      <c r="H11" s="52">
        <v>15.4</v>
      </c>
      <c r="I11" s="52">
        <v>82.8</v>
      </c>
      <c r="J11" s="61">
        <v>1E-3</v>
      </c>
      <c r="K11" s="61">
        <v>40</v>
      </c>
      <c r="L11" s="61">
        <v>0</v>
      </c>
      <c r="M11" s="61">
        <v>0</v>
      </c>
      <c r="N11" s="61">
        <v>6.2</v>
      </c>
      <c r="O11" s="61">
        <v>0.36</v>
      </c>
      <c r="P11" s="61">
        <v>19.600000000000001</v>
      </c>
      <c r="Q11" s="61">
        <v>0.9</v>
      </c>
    </row>
    <row r="12" spans="1:17" ht="40.5" customHeight="1" x14ac:dyDescent="0.25">
      <c r="A12" s="50">
        <v>274</v>
      </c>
      <c r="B12" s="155"/>
      <c r="C12" s="163" t="s">
        <v>174</v>
      </c>
      <c r="D12" s="163"/>
      <c r="E12" s="62">
        <v>220</v>
      </c>
      <c r="F12" s="52">
        <v>16.2</v>
      </c>
      <c r="G12" s="52">
        <v>12.38</v>
      </c>
      <c r="H12" s="52">
        <v>11.3</v>
      </c>
      <c r="I12" s="52">
        <v>296</v>
      </c>
      <c r="J12" s="52">
        <v>0.1</v>
      </c>
      <c r="K12" s="52">
        <v>3.71</v>
      </c>
      <c r="L12" s="52">
        <v>20</v>
      </c>
      <c r="M12" s="52">
        <v>0</v>
      </c>
      <c r="N12" s="52">
        <v>31.8</v>
      </c>
      <c r="O12" s="52">
        <v>150.1</v>
      </c>
      <c r="P12" s="52">
        <v>35.700000000000003</v>
      </c>
      <c r="Q12" s="52">
        <v>1.52</v>
      </c>
    </row>
    <row r="13" spans="1:17" ht="21" customHeight="1" x14ac:dyDescent="0.25">
      <c r="A13" s="50">
        <v>959</v>
      </c>
      <c r="B13" s="155"/>
      <c r="C13" s="157" t="s">
        <v>68</v>
      </c>
      <c r="D13" s="157"/>
      <c r="E13" s="62">
        <v>200</v>
      </c>
      <c r="F13" s="52">
        <v>3.52</v>
      </c>
      <c r="G13" s="52">
        <v>3.72</v>
      </c>
      <c r="H13" s="52">
        <v>25.49</v>
      </c>
      <c r="I13" s="52">
        <v>145.19999999999999</v>
      </c>
      <c r="J13" s="52">
        <v>0.04</v>
      </c>
      <c r="K13" s="52">
        <v>1.3</v>
      </c>
      <c r="L13" s="52">
        <v>0.01</v>
      </c>
      <c r="M13" s="52">
        <v>0</v>
      </c>
      <c r="N13" s="52">
        <v>122</v>
      </c>
      <c r="O13" s="52">
        <v>90</v>
      </c>
      <c r="P13" s="52">
        <v>14</v>
      </c>
      <c r="Q13" s="52">
        <v>0.5</v>
      </c>
    </row>
    <row r="14" spans="1:17" ht="15.75" customHeight="1" x14ac:dyDescent="0.25">
      <c r="A14" s="50">
        <v>42</v>
      </c>
      <c r="B14" s="155"/>
      <c r="C14" s="157" t="s">
        <v>29</v>
      </c>
      <c r="D14" s="157"/>
      <c r="E14" s="50">
        <v>10</v>
      </c>
      <c r="F14" s="50">
        <v>5.8</v>
      </c>
      <c r="G14" s="50">
        <v>7.38</v>
      </c>
      <c r="H14" s="50">
        <v>0</v>
      </c>
      <c r="I14" s="50">
        <v>36.4</v>
      </c>
      <c r="J14" s="50">
        <v>0.01</v>
      </c>
      <c r="K14" s="50">
        <v>0.18</v>
      </c>
      <c r="L14" s="50">
        <v>65</v>
      </c>
      <c r="M14" s="50">
        <v>0</v>
      </c>
      <c r="N14" s="50">
        <v>220</v>
      </c>
      <c r="O14" s="50">
        <v>125</v>
      </c>
      <c r="P14" s="50">
        <v>8.75</v>
      </c>
      <c r="Q14" s="50">
        <v>0.25</v>
      </c>
    </row>
    <row r="15" spans="1:17" ht="18.75" customHeight="1" x14ac:dyDescent="0.25">
      <c r="A15" s="50"/>
      <c r="B15" s="155"/>
      <c r="C15" s="159" t="s">
        <v>31</v>
      </c>
      <c r="D15" s="159"/>
      <c r="E15" s="50">
        <v>60</v>
      </c>
      <c r="F15" s="50">
        <v>4.8600000000000003</v>
      </c>
      <c r="G15" s="50">
        <v>0.72</v>
      </c>
      <c r="H15" s="50">
        <v>27.96</v>
      </c>
      <c r="I15" s="50">
        <v>145.19999999999999</v>
      </c>
      <c r="J15" s="50">
        <v>1.95</v>
      </c>
      <c r="K15" s="50">
        <v>0</v>
      </c>
      <c r="L15" s="50">
        <v>1.2E-2</v>
      </c>
      <c r="M15" s="50">
        <v>0</v>
      </c>
      <c r="N15" s="50">
        <v>1.95</v>
      </c>
      <c r="O15" s="50">
        <v>0</v>
      </c>
      <c r="P15" s="50">
        <v>0</v>
      </c>
      <c r="Q15" s="50">
        <v>3.3000000000000002E-2</v>
      </c>
    </row>
    <row r="16" spans="1:17" ht="1.5" hidden="1" customHeight="1" x14ac:dyDescent="0.25">
      <c r="A16" s="50"/>
      <c r="B16" s="155"/>
      <c r="C16" s="159"/>
      <c r="D16" s="159"/>
      <c r="E16" s="50"/>
      <c r="F16" s="50"/>
      <c r="G16" s="50"/>
      <c r="H16" s="63"/>
      <c r="I16" s="63"/>
      <c r="J16" s="63"/>
      <c r="K16" s="63"/>
      <c r="L16" s="63"/>
      <c r="M16" s="63"/>
      <c r="N16" s="63"/>
      <c r="O16" s="63"/>
      <c r="P16" s="63"/>
      <c r="Q16" s="63"/>
    </row>
    <row r="17" spans="1:17" ht="16.5" customHeight="1" x14ac:dyDescent="0.25">
      <c r="A17" s="50"/>
      <c r="B17" s="155"/>
      <c r="C17" s="160" t="s">
        <v>33</v>
      </c>
      <c r="D17" s="160"/>
      <c r="E17" s="58">
        <v>510</v>
      </c>
      <c r="F17" s="59">
        <f t="shared" ref="F17:Q17" si="0">SUM(F11:F16)</f>
        <v>31.939999999999998</v>
      </c>
      <c r="G17" s="59">
        <f t="shared" si="0"/>
        <v>25.819999999999997</v>
      </c>
      <c r="H17" s="59">
        <f t="shared" si="0"/>
        <v>80.150000000000006</v>
      </c>
      <c r="I17" s="59">
        <f t="shared" si="0"/>
        <v>705.59999999999991</v>
      </c>
      <c r="J17" s="59">
        <f t="shared" si="0"/>
        <v>2.101</v>
      </c>
      <c r="K17" s="59">
        <f t="shared" si="0"/>
        <v>45.19</v>
      </c>
      <c r="L17" s="59">
        <f t="shared" si="0"/>
        <v>85.022000000000006</v>
      </c>
      <c r="M17" s="59">
        <f t="shared" si="0"/>
        <v>0</v>
      </c>
      <c r="N17" s="59">
        <f t="shared" si="0"/>
        <v>381.95</v>
      </c>
      <c r="O17" s="59">
        <f t="shared" si="0"/>
        <v>365.46000000000004</v>
      </c>
      <c r="P17" s="59">
        <f t="shared" si="0"/>
        <v>78.050000000000011</v>
      </c>
      <c r="Q17" s="59">
        <f t="shared" si="0"/>
        <v>3.2029999999999998</v>
      </c>
    </row>
    <row r="18" spans="1:17" ht="39.75" customHeight="1" x14ac:dyDescent="0.25">
      <c r="A18" s="50">
        <v>156</v>
      </c>
      <c r="B18" s="161" t="s">
        <v>50</v>
      </c>
      <c r="C18" s="162" t="s">
        <v>80</v>
      </c>
      <c r="D18" s="162"/>
      <c r="E18" s="62">
        <v>100</v>
      </c>
      <c r="F18" s="52">
        <v>0.5</v>
      </c>
      <c r="G18" s="52">
        <v>1.5</v>
      </c>
      <c r="H18" s="52">
        <v>21</v>
      </c>
      <c r="I18" s="52">
        <v>96</v>
      </c>
      <c r="J18" s="52">
        <v>0.04</v>
      </c>
      <c r="K18" s="52">
        <v>10</v>
      </c>
      <c r="L18" s="52">
        <v>0.12</v>
      </c>
      <c r="M18" s="52">
        <v>0</v>
      </c>
      <c r="N18" s="52">
        <v>12</v>
      </c>
      <c r="O18" s="52">
        <v>28</v>
      </c>
      <c r="P18" s="52">
        <v>40</v>
      </c>
      <c r="Q18" s="52">
        <v>8</v>
      </c>
    </row>
    <row r="19" spans="1:17" ht="34.5" customHeight="1" x14ac:dyDescent="0.25">
      <c r="A19" s="50">
        <v>87</v>
      </c>
      <c r="B19" s="161"/>
      <c r="C19" s="162" t="s">
        <v>81</v>
      </c>
      <c r="D19" s="162"/>
      <c r="E19" s="62">
        <v>200</v>
      </c>
      <c r="F19" s="52">
        <v>6.89</v>
      </c>
      <c r="G19" s="52">
        <v>6.72</v>
      </c>
      <c r="H19" s="52">
        <v>11.47</v>
      </c>
      <c r="I19" s="52">
        <v>133.80000000000001</v>
      </c>
      <c r="J19" s="52">
        <v>0.08</v>
      </c>
      <c r="K19" s="52">
        <v>7.29</v>
      </c>
      <c r="L19" s="52">
        <v>12</v>
      </c>
      <c r="M19" s="52">
        <v>0.57999999999999996</v>
      </c>
      <c r="N19" s="52">
        <v>36.24</v>
      </c>
      <c r="O19" s="52">
        <v>141.22</v>
      </c>
      <c r="P19" s="52">
        <v>37.880000000000003</v>
      </c>
      <c r="Q19" s="52">
        <v>1.01</v>
      </c>
    </row>
    <row r="20" spans="1:17" ht="21.75" customHeight="1" x14ac:dyDescent="0.25">
      <c r="A20" s="50">
        <v>679</v>
      </c>
      <c r="B20" s="161"/>
      <c r="C20" s="163" t="s">
        <v>62</v>
      </c>
      <c r="D20" s="163"/>
      <c r="E20" s="62">
        <v>150</v>
      </c>
      <c r="F20" s="52">
        <v>7.46</v>
      </c>
      <c r="G20" s="52">
        <v>5.61</v>
      </c>
      <c r="H20" s="52">
        <v>35.840000000000003</v>
      </c>
      <c r="I20" s="52">
        <v>230.45</v>
      </c>
      <c r="J20" s="52">
        <v>0.18</v>
      </c>
      <c r="K20" s="52">
        <v>0</v>
      </c>
      <c r="L20" s="52">
        <v>0.02</v>
      </c>
      <c r="M20" s="52">
        <v>0.08</v>
      </c>
      <c r="N20" s="52">
        <v>12.98</v>
      </c>
      <c r="O20" s="52">
        <v>208.5</v>
      </c>
      <c r="P20" s="52">
        <v>67.5</v>
      </c>
      <c r="Q20" s="52">
        <v>3.95</v>
      </c>
    </row>
    <row r="21" spans="1:17" ht="24" customHeight="1" x14ac:dyDescent="0.25">
      <c r="A21" s="50">
        <v>608</v>
      </c>
      <c r="B21" s="161"/>
      <c r="C21" s="159" t="s">
        <v>82</v>
      </c>
      <c r="D21" s="159"/>
      <c r="E21" s="50">
        <v>80</v>
      </c>
      <c r="F21" s="50">
        <v>12.44</v>
      </c>
      <c r="G21" s="63">
        <v>9.24</v>
      </c>
      <c r="H21" s="63">
        <v>12.56</v>
      </c>
      <c r="I21" s="63">
        <v>183</v>
      </c>
      <c r="J21" s="63">
        <v>0.08</v>
      </c>
      <c r="K21" s="63">
        <v>0.12</v>
      </c>
      <c r="L21" s="63">
        <v>23</v>
      </c>
      <c r="M21" s="63">
        <v>0</v>
      </c>
      <c r="N21" s="63">
        <v>35</v>
      </c>
      <c r="O21" s="63">
        <v>133.1</v>
      </c>
      <c r="P21" s="63">
        <v>25.7</v>
      </c>
      <c r="Q21" s="63">
        <v>1.5</v>
      </c>
    </row>
    <row r="22" spans="1:17" ht="42" customHeight="1" x14ac:dyDescent="0.25">
      <c r="A22" s="50">
        <v>588</v>
      </c>
      <c r="B22" s="161"/>
      <c r="C22" s="157" t="s">
        <v>39</v>
      </c>
      <c r="D22" s="157"/>
      <c r="E22" s="62">
        <v>200</v>
      </c>
      <c r="F22" s="52">
        <v>0.04</v>
      </c>
      <c r="G22" s="52">
        <v>0</v>
      </c>
      <c r="H22" s="52">
        <v>24.76</v>
      </c>
      <c r="I22" s="52">
        <v>94.2</v>
      </c>
      <c r="J22" s="52">
        <v>0.01</v>
      </c>
      <c r="K22" s="52">
        <v>1.08</v>
      </c>
      <c r="L22" s="52">
        <v>0</v>
      </c>
      <c r="M22" s="52">
        <v>0</v>
      </c>
      <c r="N22" s="52">
        <v>6.4</v>
      </c>
      <c r="O22" s="52">
        <v>3.6</v>
      </c>
      <c r="P22" s="52">
        <v>0</v>
      </c>
      <c r="Q22" s="52">
        <v>0.18</v>
      </c>
    </row>
    <row r="23" spans="1:17" ht="42" customHeight="1" x14ac:dyDescent="0.25">
      <c r="A23" s="54"/>
      <c r="B23" s="161"/>
      <c r="C23" s="157" t="s">
        <v>40</v>
      </c>
      <c r="D23" s="157"/>
      <c r="E23" s="63">
        <v>60</v>
      </c>
      <c r="F23" s="63">
        <v>3.6</v>
      </c>
      <c r="G23" s="63">
        <v>0.6</v>
      </c>
      <c r="H23" s="63">
        <v>26.7</v>
      </c>
      <c r="I23" s="63">
        <v>113.4</v>
      </c>
      <c r="J23" s="63">
        <v>0.16</v>
      </c>
      <c r="K23" s="63"/>
      <c r="L23" s="63"/>
      <c r="M23" s="63"/>
      <c r="N23" s="63">
        <v>0.1</v>
      </c>
      <c r="O23" s="63"/>
      <c r="P23" s="63"/>
      <c r="Q23" s="63">
        <v>0.03</v>
      </c>
    </row>
    <row r="24" spans="1:17" ht="23.25" customHeight="1" x14ac:dyDescent="0.25">
      <c r="A24" s="54"/>
      <c r="B24" s="161"/>
      <c r="C24" s="160" t="s">
        <v>41</v>
      </c>
      <c r="D24" s="160"/>
      <c r="E24" s="58">
        <v>790</v>
      </c>
      <c r="F24" s="64">
        <f t="shared" ref="F24:Q24" si="1">SUM(F18:F23)</f>
        <v>30.93</v>
      </c>
      <c r="G24" s="64">
        <f t="shared" si="1"/>
        <v>23.67</v>
      </c>
      <c r="H24" s="64">
        <f t="shared" si="1"/>
        <v>132.33000000000001</v>
      </c>
      <c r="I24" s="64">
        <f t="shared" si="1"/>
        <v>850.85</v>
      </c>
      <c r="J24" s="64">
        <f t="shared" si="1"/>
        <v>0.55000000000000004</v>
      </c>
      <c r="K24" s="64">
        <f t="shared" si="1"/>
        <v>18.490000000000002</v>
      </c>
      <c r="L24" s="64">
        <f t="shared" si="1"/>
        <v>35.14</v>
      </c>
      <c r="M24" s="64">
        <f t="shared" si="1"/>
        <v>0.65999999999999992</v>
      </c>
      <c r="N24" s="64">
        <f t="shared" si="1"/>
        <v>102.72</v>
      </c>
      <c r="O24" s="64">
        <f t="shared" si="1"/>
        <v>514.42000000000007</v>
      </c>
      <c r="P24" s="64">
        <f t="shared" si="1"/>
        <v>171.07999999999998</v>
      </c>
      <c r="Q24" s="64">
        <f t="shared" si="1"/>
        <v>14.67</v>
      </c>
    </row>
    <row r="25" spans="1:17" ht="21.75" customHeight="1" x14ac:dyDescent="0.25">
      <c r="A25" s="21"/>
      <c r="B25" s="147" t="s">
        <v>83</v>
      </c>
      <c r="C25" s="147"/>
      <c r="D25" s="147"/>
      <c r="E25" s="147"/>
      <c r="F25" s="6">
        <f t="shared" ref="F25:Q25" si="2">F17+F24</f>
        <v>62.87</v>
      </c>
      <c r="G25" s="6">
        <f t="shared" si="2"/>
        <v>49.489999999999995</v>
      </c>
      <c r="H25" s="6">
        <f t="shared" si="2"/>
        <v>212.48000000000002</v>
      </c>
      <c r="I25" s="6">
        <f t="shared" si="2"/>
        <v>1556.4499999999998</v>
      </c>
      <c r="J25" s="6">
        <f t="shared" si="2"/>
        <v>2.6509999999999998</v>
      </c>
      <c r="K25" s="6">
        <f t="shared" si="2"/>
        <v>63.68</v>
      </c>
      <c r="L25" s="6">
        <f t="shared" si="2"/>
        <v>120.16200000000001</v>
      </c>
      <c r="M25" s="6">
        <f t="shared" si="2"/>
        <v>0.65999999999999992</v>
      </c>
      <c r="N25" s="6">
        <f t="shared" si="2"/>
        <v>484.66999999999996</v>
      </c>
      <c r="O25" s="6">
        <f t="shared" si="2"/>
        <v>879.88000000000011</v>
      </c>
      <c r="P25" s="6">
        <f t="shared" si="2"/>
        <v>249.13</v>
      </c>
      <c r="Q25" s="6">
        <f t="shared" si="2"/>
        <v>17.873000000000001</v>
      </c>
    </row>
    <row r="26" spans="1:17" s="30" customFormat="1" x14ac:dyDescent="0.25"/>
    <row r="27" spans="1:17" s="30" customFormat="1" x14ac:dyDescent="0.25"/>
    <row r="28" spans="1:17" s="30" customFormat="1" x14ac:dyDescent="0.25"/>
    <row r="29" spans="1:17" s="30" customFormat="1" x14ac:dyDescent="0.25"/>
    <row r="30" spans="1:17" s="31" customFormat="1" ht="15.75" x14ac:dyDescent="0.25">
      <c r="A30" s="31" t="s">
        <v>0</v>
      </c>
      <c r="B30" s="31" t="s">
        <v>78</v>
      </c>
      <c r="F30" s="32"/>
      <c r="G30" s="32"/>
      <c r="H30" s="32"/>
      <c r="I30" s="32"/>
      <c r="J30" s="32"/>
    </row>
    <row r="31" spans="1:17" s="31" customFormat="1" ht="15.75" x14ac:dyDescent="0.25">
      <c r="A31" s="31" t="s">
        <v>2</v>
      </c>
      <c r="B31" s="31" t="s">
        <v>3</v>
      </c>
      <c r="F31" s="32"/>
      <c r="G31" s="32"/>
      <c r="H31" s="32"/>
      <c r="I31" s="32"/>
      <c r="J31" s="32"/>
    </row>
    <row r="32" spans="1:17" ht="15.75" x14ac:dyDescent="0.25">
      <c r="A32" s="31" t="s">
        <v>4</v>
      </c>
      <c r="B32" s="130" t="s">
        <v>149</v>
      </c>
      <c r="C32" s="131"/>
      <c r="D32" s="131"/>
      <c r="E32" s="131"/>
      <c r="F32" s="32"/>
      <c r="G32" s="32"/>
      <c r="H32" s="32"/>
      <c r="I32" s="32"/>
      <c r="J32" s="32"/>
    </row>
    <row r="33" spans="1:17" ht="15.75" x14ac:dyDescent="0.25">
      <c r="A33" s="31" t="s">
        <v>6</v>
      </c>
      <c r="B33" s="31" t="s">
        <v>134</v>
      </c>
      <c r="F33" s="32"/>
      <c r="G33" s="32"/>
      <c r="H33" s="32"/>
      <c r="I33" s="32"/>
      <c r="J33" s="32"/>
    </row>
    <row r="34" spans="1:17" s="29" customFormat="1" x14ac:dyDescent="0.25">
      <c r="F34" s="33"/>
      <c r="G34" s="33"/>
      <c r="H34" s="33"/>
      <c r="I34" s="33"/>
      <c r="J34" s="33"/>
    </row>
    <row r="35" spans="1:17" s="31" customFormat="1" ht="15.75" customHeight="1" x14ac:dyDescent="0.3">
      <c r="A35" s="151" t="s">
        <v>7</v>
      </c>
      <c r="B35" s="152" t="s">
        <v>8</v>
      </c>
      <c r="C35" s="151" t="s">
        <v>9</v>
      </c>
      <c r="D35" s="151"/>
      <c r="E35" s="151" t="s">
        <v>10</v>
      </c>
      <c r="F35" s="153" t="s">
        <v>11</v>
      </c>
      <c r="G35" s="153"/>
      <c r="H35" s="153"/>
      <c r="I35" s="151" t="s">
        <v>12</v>
      </c>
      <c r="J35" s="154" t="s">
        <v>13</v>
      </c>
      <c r="K35" s="154"/>
      <c r="L35" s="154"/>
      <c r="M35" s="154"/>
      <c r="N35" s="154" t="s">
        <v>14</v>
      </c>
      <c r="O35" s="154"/>
      <c r="P35" s="154"/>
      <c r="Q35" s="154"/>
    </row>
    <row r="36" spans="1:17" ht="93" customHeight="1" x14ac:dyDescent="0.35">
      <c r="A36" s="151"/>
      <c r="B36" s="152"/>
      <c r="C36" s="151"/>
      <c r="D36" s="151"/>
      <c r="E36" s="151"/>
      <c r="F36" s="48" t="s">
        <v>15</v>
      </c>
      <c r="G36" s="48" t="s">
        <v>16</v>
      </c>
      <c r="H36" s="48" t="s">
        <v>17</v>
      </c>
      <c r="I36" s="151"/>
      <c r="J36" s="71" t="s">
        <v>133</v>
      </c>
      <c r="K36" s="48" t="s">
        <v>19</v>
      </c>
      <c r="L36" s="48" t="s">
        <v>20</v>
      </c>
      <c r="M36" s="48" t="s">
        <v>21</v>
      </c>
      <c r="N36" s="48" t="s">
        <v>22</v>
      </c>
      <c r="O36" s="48" t="s">
        <v>23</v>
      </c>
      <c r="P36" s="48" t="s">
        <v>24</v>
      </c>
      <c r="Q36" s="48" t="s">
        <v>25</v>
      </c>
    </row>
    <row r="37" spans="1:17" s="30" customFormat="1" x14ac:dyDescent="0.25">
      <c r="A37" s="29"/>
      <c r="B37" s="8">
        <v>2</v>
      </c>
      <c r="C37" s="138">
        <v>3</v>
      </c>
      <c r="D37" s="138"/>
      <c r="E37" s="8">
        <v>4</v>
      </c>
      <c r="F37" s="8">
        <v>5</v>
      </c>
      <c r="G37" s="8">
        <v>6</v>
      </c>
      <c r="H37" s="8">
        <v>7</v>
      </c>
      <c r="I37" s="8">
        <v>8</v>
      </c>
      <c r="J37" s="8">
        <v>9</v>
      </c>
      <c r="K37" s="8">
        <v>10</v>
      </c>
      <c r="L37" s="8">
        <v>11</v>
      </c>
      <c r="M37" s="8">
        <v>12</v>
      </c>
      <c r="N37" s="8">
        <v>13</v>
      </c>
      <c r="O37" s="8">
        <v>14</v>
      </c>
      <c r="P37" s="8">
        <v>15</v>
      </c>
      <c r="Q37" s="8">
        <v>16</v>
      </c>
    </row>
    <row r="38" spans="1:17" ht="19.5" customHeight="1" x14ac:dyDescent="0.25">
      <c r="A38" s="50">
        <v>608</v>
      </c>
      <c r="B38" s="155" t="s">
        <v>26</v>
      </c>
      <c r="C38" s="157" t="s">
        <v>79</v>
      </c>
      <c r="D38" s="157"/>
      <c r="E38" s="62">
        <v>20</v>
      </c>
      <c r="F38" s="52">
        <v>1.56</v>
      </c>
      <c r="G38" s="52">
        <v>1.62</v>
      </c>
      <c r="H38" s="52">
        <v>15.4</v>
      </c>
      <c r="I38" s="52">
        <v>82.8</v>
      </c>
      <c r="J38" s="61">
        <v>1E-3</v>
      </c>
      <c r="K38" s="61">
        <v>40</v>
      </c>
      <c r="L38" s="61">
        <v>0</v>
      </c>
      <c r="M38" s="61">
        <v>0</v>
      </c>
      <c r="N38" s="61">
        <v>6.2</v>
      </c>
      <c r="O38" s="61">
        <v>0.36</v>
      </c>
      <c r="P38" s="61">
        <v>19.600000000000001</v>
      </c>
      <c r="Q38" s="61">
        <v>0.9</v>
      </c>
    </row>
    <row r="39" spans="1:17" ht="40.5" customHeight="1" x14ac:dyDescent="0.25">
      <c r="A39" s="50">
        <v>274</v>
      </c>
      <c r="B39" s="155"/>
      <c r="C39" s="163" t="s">
        <v>174</v>
      </c>
      <c r="D39" s="163"/>
      <c r="E39" s="62">
        <v>220</v>
      </c>
      <c r="F39" s="52">
        <v>21.71</v>
      </c>
      <c r="G39" s="52">
        <v>16.649999999999999</v>
      </c>
      <c r="H39" s="52">
        <v>15.02</v>
      </c>
      <c r="I39" s="52">
        <v>296</v>
      </c>
      <c r="J39" s="52">
        <v>0.13</v>
      </c>
      <c r="K39" s="52">
        <v>5.2</v>
      </c>
      <c r="L39" s="52">
        <v>20</v>
      </c>
      <c r="M39" s="52">
        <v>0</v>
      </c>
      <c r="N39" s="52">
        <v>42.3</v>
      </c>
      <c r="O39" s="52">
        <v>192.23</v>
      </c>
      <c r="P39" s="52">
        <v>48.7</v>
      </c>
      <c r="Q39" s="52">
        <v>2.09</v>
      </c>
    </row>
    <row r="40" spans="1:17" ht="21.75" customHeight="1" x14ac:dyDescent="0.25">
      <c r="A40" s="50">
        <v>959</v>
      </c>
      <c r="B40" s="155"/>
      <c r="C40" s="157" t="s">
        <v>68</v>
      </c>
      <c r="D40" s="157"/>
      <c r="E40" s="62">
        <v>200</v>
      </c>
      <c r="F40" s="52">
        <v>3.52</v>
      </c>
      <c r="G40" s="52">
        <v>3.72</v>
      </c>
      <c r="H40" s="52">
        <v>25.49</v>
      </c>
      <c r="I40" s="52">
        <v>145.19999999999999</v>
      </c>
      <c r="J40" s="52">
        <v>0.04</v>
      </c>
      <c r="K40" s="52">
        <v>1.3</v>
      </c>
      <c r="L40" s="52">
        <v>0.01</v>
      </c>
      <c r="M40" s="52">
        <v>0</v>
      </c>
      <c r="N40" s="52">
        <v>122</v>
      </c>
      <c r="O40" s="52">
        <v>90</v>
      </c>
      <c r="P40" s="52">
        <v>14</v>
      </c>
      <c r="Q40" s="52">
        <v>0.5</v>
      </c>
    </row>
    <row r="41" spans="1:17" ht="20.25" customHeight="1" x14ac:dyDescent="0.25">
      <c r="A41" s="50">
        <v>42</v>
      </c>
      <c r="B41" s="155"/>
      <c r="C41" s="157" t="s">
        <v>29</v>
      </c>
      <c r="D41" s="157"/>
      <c r="E41" s="50">
        <v>15</v>
      </c>
      <c r="F41" s="50">
        <v>5.8</v>
      </c>
      <c r="G41" s="50">
        <v>7.38</v>
      </c>
      <c r="H41" s="50">
        <v>0</v>
      </c>
      <c r="I41" s="50">
        <v>54.6</v>
      </c>
      <c r="J41" s="50">
        <v>0.01</v>
      </c>
      <c r="K41" s="50">
        <v>0.18</v>
      </c>
      <c r="L41" s="50">
        <v>65</v>
      </c>
      <c r="M41" s="50">
        <v>0</v>
      </c>
      <c r="N41" s="50">
        <v>220</v>
      </c>
      <c r="O41" s="50">
        <v>125</v>
      </c>
      <c r="P41" s="50">
        <v>8.75</v>
      </c>
      <c r="Q41" s="50">
        <v>0.25</v>
      </c>
    </row>
    <row r="42" spans="1:17" ht="20.25" x14ac:dyDescent="0.25">
      <c r="A42" s="50"/>
      <c r="B42" s="155"/>
      <c r="C42" s="159" t="s">
        <v>31</v>
      </c>
      <c r="D42" s="159"/>
      <c r="E42" s="50">
        <v>100</v>
      </c>
      <c r="F42" s="50">
        <v>4.8600000000000003</v>
      </c>
      <c r="G42" s="50">
        <v>0.72</v>
      </c>
      <c r="H42" s="50">
        <v>27.96</v>
      </c>
      <c r="I42" s="50">
        <v>242.2</v>
      </c>
      <c r="J42" s="50">
        <v>1.95</v>
      </c>
      <c r="K42" s="50">
        <v>0</v>
      </c>
      <c r="L42" s="50">
        <v>1.2E-2</v>
      </c>
      <c r="M42" s="50">
        <v>0</v>
      </c>
      <c r="N42" s="50">
        <v>1.95</v>
      </c>
      <c r="O42" s="50">
        <v>0</v>
      </c>
      <c r="P42" s="50">
        <v>0</v>
      </c>
      <c r="Q42" s="50">
        <v>3.3000000000000002E-2</v>
      </c>
    </row>
    <row r="43" spans="1:17" ht="20.25" x14ac:dyDescent="0.25">
      <c r="A43" s="50"/>
      <c r="B43" s="155"/>
      <c r="C43" s="159"/>
      <c r="D43" s="159"/>
      <c r="E43" s="50"/>
      <c r="F43" s="50"/>
      <c r="G43" s="50"/>
      <c r="H43" s="63"/>
      <c r="I43" s="63"/>
      <c r="J43" s="63"/>
      <c r="K43" s="63"/>
      <c r="L43" s="63"/>
      <c r="M43" s="63"/>
      <c r="N43" s="63"/>
      <c r="O43" s="63"/>
      <c r="P43" s="63"/>
      <c r="Q43" s="63"/>
    </row>
    <row r="44" spans="1:17" ht="23.25" customHeight="1" x14ac:dyDescent="0.25">
      <c r="A44" s="50"/>
      <c r="B44" s="155"/>
      <c r="C44" s="160" t="s">
        <v>33</v>
      </c>
      <c r="D44" s="160"/>
      <c r="E44" s="58">
        <v>555</v>
      </c>
      <c r="F44" s="58">
        <f t="shared" ref="F44:Q44" si="3">SUM(F38:F43)</f>
        <v>37.449999999999996</v>
      </c>
      <c r="G44" s="58">
        <f t="shared" si="3"/>
        <v>30.089999999999996</v>
      </c>
      <c r="H44" s="58">
        <f t="shared" si="3"/>
        <v>83.87</v>
      </c>
      <c r="I44" s="58">
        <f t="shared" si="3"/>
        <v>820.8</v>
      </c>
      <c r="J44" s="58">
        <f t="shared" si="3"/>
        <v>2.1309999999999998</v>
      </c>
      <c r="K44" s="58">
        <f t="shared" si="3"/>
        <v>46.68</v>
      </c>
      <c r="L44" s="58">
        <f t="shared" si="3"/>
        <v>85.022000000000006</v>
      </c>
      <c r="M44" s="58">
        <f t="shared" si="3"/>
        <v>0</v>
      </c>
      <c r="N44" s="58">
        <f t="shared" si="3"/>
        <v>392.45</v>
      </c>
      <c r="O44" s="58">
        <f t="shared" si="3"/>
        <v>407.59000000000003</v>
      </c>
      <c r="P44" s="58">
        <f t="shared" si="3"/>
        <v>91.050000000000011</v>
      </c>
      <c r="Q44" s="58">
        <f t="shared" si="3"/>
        <v>3.7729999999999997</v>
      </c>
    </row>
    <row r="45" spans="1:17" ht="38.25" customHeight="1" x14ac:dyDescent="0.25">
      <c r="A45" s="50">
        <v>156</v>
      </c>
      <c r="B45" s="165" t="s">
        <v>50</v>
      </c>
      <c r="C45" s="162" t="s">
        <v>80</v>
      </c>
      <c r="D45" s="162"/>
      <c r="E45" s="62">
        <v>100</v>
      </c>
      <c r="F45" s="52">
        <v>0.5</v>
      </c>
      <c r="G45" s="52">
        <v>1.5</v>
      </c>
      <c r="H45" s="52">
        <v>21</v>
      </c>
      <c r="I45" s="52">
        <v>96</v>
      </c>
      <c r="J45" s="52">
        <v>0.04</v>
      </c>
      <c r="K45" s="52">
        <v>10</v>
      </c>
      <c r="L45" s="52">
        <v>0.12</v>
      </c>
      <c r="M45" s="52">
        <v>0</v>
      </c>
      <c r="N45" s="52">
        <v>12</v>
      </c>
      <c r="O45" s="52">
        <v>28</v>
      </c>
      <c r="P45" s="52">
        <v>40</v>
      </c>
      <c r="Q45" s="52">
        <v>8</v>
      </c>
    </row>
    <row r="46" spans="1:17" ht="39.75" customHeight="1" x14ac:dyDescent="0.25">
      <c r="A46" s="50">
        <v>87</v>
      </c>
      <c r="B46" s="165"/>
      <c r="C46" s="162" t="s">
        <v>81</v>
      </c>
      <c r="D46" s="162"/>
      <c r="E46" s="62">
        <v>250</v>
      </c>
      <c r="F46" s="52">
        <v>8.61</v>
      </c>
      <c r="G46" s="52">
        <v>8.4</v>
      </c>
      <c r="H46" s="52">
        <v>14.34</v>
      </c>
      <c r="I46" s="52">
        <v>167.25</v>
      </c>
      <c r="J46" s="52">
        <v>0.1</v>
      </c>
      <c r="K46" s="52">
        <v>9.11</v>
      </c>
      <c r="L46" s="52">
        <v>15</v>
      </c>
      <c r="M46" s="52">
        <v>0.7</v>
      </c>
      <c r="N46" s="52">
        <v>45.3</v>
      </c>
      <c r="O46" s="52">
        <v>176.53</v>
      </c>
      <c r="P46" s="52">
        <v>47.35</v>
      </c>
      <c r="Q46" s="52">
        <v>1.26</v>
      </c>
    </row>
    <row r="47" spans="1:17" ht="22.5" customHeight="1" x14ac:dyDescent="0.25">
      <c r="A47" s="50">
        <v>679</v>
      </c>
      <c r="B47" s="165"/>
      <c r="C47" s="163" t="s">
        <v>62</v>
      </c>
      <c r="D47" s="163"/>
      <c r="E47" s="54" t="s">
        <v>175</v>
      </c>
      <c r="F47" s="52">
        <v>7.46</v>
      </c>
      <c r="G47" s="52">
        <v>5.61</v>
      </c>
      <c r="H47" s="52">
        <v>35.840000000000003</v>
      </c>
      <c r="I47" s="52">
        <v>276.52999999999997</v>
      </c>
      <c r="J47" s="52">
        <v>0.18</v>
      </c>
      <c r="K47" s="52">
        <v>0</v>
      </c>
      <c r="L47" s="52">
        <v>0.02</v>
      </c>
      <c r="M47" s="52">
        <v>0.08</v>
      </c>
      <c r="N47" s="52">
        <v>12.98</v>
      </c>
      <c r="O47" s="52">
        <v>208.5</v>
      </c>
      <c r="P47" s="52">
        <v>67.5</v>
      </c>
      <c r="Q47" s="52">
        <v>3.95</v>
      </c>
    </row>
    <row r="48" spans="1:17" ht="23.25" customHeight="1" x14ac:dyDescent="0.25">
      <c r="A48" s="50">
        <v>608</v>
      </c>
      <c r="B48" s="165"/>
      <c r="C48" s="159" t="s">
        <v>82</v>
      </c>
      <c r="D48" s="159"/>
      <c r="E48" s="50">
        <v>100</v>
      </c>
      <c r="F48" s="63">
        <v>15.55</v>
      </c>
      <c r="G48" s="63">
        <v>11.55</v>
      </c>
      <c r="H48" s="63">
        <v>15.7</v>
      </c>
      <c r="I48" s="63">
        <v>228.75</v>
      </c>
      <c r="J48" s="63">
        <v>0.1</v>
      </c>
      <c r="K48" s="63">
        <v>0.15</v>
      </c>
      <c r="L48" s="63">
        <v>28.75</v>
      </c>
      <c r="M48" s="63">
        <v>0</v>
      </c>
      <c r="N48" s="63">
        <v>43.75</v>
      </c>
      <c r="O48" s="63">
        <v>166.38</v>
      </c>
      <c r="P48" s="63">
        <v>32.130000000000003</v>
      </c>
      <c r="Q48" s="63">
        <v>1.8</v>
      </c>
    </row>
    <row r="49" spans="1:17" ht="30.75" customHeight="1" x14ac:dyDescent="0.25">
      <c r="A49" s="50">
        <v>588</v>
      </c>
      <c r="B49" s="165"/>
      <c r="C49" s="157" t="s">
        <v>39</v>
      </c>
      <c r="D49" s="157"/>
      <c r="E49" s="62">
        <v>200</v>
      </c>
      <c r="F49" s="52">
        <v>0.04</v>
      </c>
      <c r="G49" s="52">
        <v>0</v>
      </c>
      <c r="H49" s="52">
        <v>24.76</v>
      </c>
      <c r="I49" s="52">
        <v>94.2</v>
      </c>
      <c r="J49" s="52">
        <v>0.01</v>
      </c>
      <c r="K49" s="52">
        <v>1.08</v>
      </c>
      <c r="L49" s="52">
        <v>0</v>
      </c>
      <c r="M49" s="52">
        <v>0</v>
      </c>
      <c r="N49" s="52">
        <v>6.4</v>
      </c>
      <c r="O49" s="52">
        <v>3.6</v>
      </c>
      <c r="P49" s="52">
        <v>0</v>
      </c>
      <c r="Q49" s="52">
        <v>0.18</v>
      </c>
    </row>
    <row r="50" spans="1:17" ht="33.75" customHeight="1" x14ac:dyDescent="0.25">
      <c r="A50" s="54"/>
      <c r="B50" s="165"/>
      <c r="C50" s="157" t="s">
        <v>40</v>
      </c>
      <c r="D50" s="157"/>
      <c r="E50" s="63">
        <v>100</v>
      </c>
      <c r="F50" s="63">
        <v>3.6</v>
      </c>
      <c r="G50" s="63">
        <v>0.6</v>
      </c>
      <c r="H50" s="63">
        <v>26.7</v>
      </c>
      <c r="I50" s="63">
        <v>113.4</v>
      </c>
      <c r="J50" s="63">
        <v>0.16</v>
      </c>
      <c r="K50" s="63">
        <v>0</v>
      </c>
      <c r="L50" s="63">
        <v>0</v>
      </c>
      <c r="M50" s="63">
        <v>0</v>
      </c>
      <c r="N50" s="63">
        <v>0.1</v>
      </c>
      <c r="O50" s="63">
        <v>0</v>
      </c>
      <c r="P50" s="63">
        <v>0</v>
      </c>
      <c r="Q50" s="63">
        <v>0.03</v>
      </c>
    </row>
    <row r="51" spans="1:17" ht="24" customHeight="1" x14ac:dyDescent="0.25">
      <c r="A51" s="54"/>
      <c r="B51" s="66"/>
      <c r="C51" s="160" t="s">
        <v>41</v>
      </c>
      <c r="D51" s="160"/>
      <c r="E51" s="58">
        <v>930</v>
      </c>
      <c r="F51" s="64">
        <f t="shared" ref="F51:Q51" si="4">SUM(F45:F50)</f>
        <v>35.760000000000005</v>
      </c>
      <c r="G51" s="64">
        <f t="shared" si="4"/>
        <v>27.660000000000004</v>
      </c>
      <c r="H51" s="64">
        <f t="shared" si="4"/>
        <v>138.34</v>
      </c>
      <c r="I51" s="64">
        <f t="shared" si="4"/>
        <v>976.13</v>
      </c>
      <c r="J51" s="64">
        <f t="shared" si="4"/>
        <v>0.59000000000000008</v>
      </c>
      <c r="K51" s="64">
        <f t="shared" si="4"/>
        <v>20.339999999999996</v>
      </c>
      <c r="L51" s="64">
        <f t="shared" si="4"/>
        <v>43.89</v>
      </c>
      <c r="M51" s="64">
        <f t="shared" si="4"/>
        <v>0.77999999999999992</v>
      </c>
      <c r="N51" s="64">
        <f t="shared" si="4"/>
        <v>120.53</v>
      </c>
      <c r="O51" s="64">
        <f t="shared" si="4"/>
        <v>583.01</v>
      </c>
      <c r="P51" s="64">
        <f t="shared" si="4"/>
        <v>186.98</v>
      </c>
      <c r="Q51" s="64">
        <f t="shared" si="4"/>
        <v>15.22</v>
      </c>
    </row>
    <row r="52" spans="1:17" ht="25.5" customHeight="1" x14ac:dyDescent="0.3">
      <c r="A52" s="65"/>
      <c r="B52" s="164" t="s">
        <v>83</v>
      </c>
      <c r="C52" s="164"/>
      <c r="D52" s="164"/>
      <c r="E52" s="164"/>
      <c r="F52" s="47">
        <f t="shared" ref="F52:Q52" si="5">F44+F51</f>
        <v>73.210000000000008</v>
      </c>
      <c r="G52" s="47">
        <f t="shared" si="5"/>
        <v>57.75</v>
      </c>
      <c r="H52" s="47">
        <f t="shared" si="5"/>
        <v>222.21</v>
      </c>
      <c r="I52" s="47">
        <f t="shared" si="5"/>
        <v>1796.9299999999998</v>
      </c>
      <c r="J52" s="47">
        <f t="shared" si="5"/>
        <v>2.7210000000000001</v>
      </c>
      <c r="K52" s="47">
        <f t="shared" si="5"/>
        <v>67.02</v>
      </c>
      <c r="L52" s="47">
        <f t="shared" si="5"/>
        <v>128.91200000000001</v>
      </c>
      <c r="M52" s="47">
        <f t="shared" si="5"/>
        <v>0.77999999999999992</v>
      </c>
      <c r="N52" s="47">
        <f t="shared" si="5"/>
        <v>512.98</v>
      </c>
      <c r="O52" s="47">
        <f t="shared" si="5"/>
        <v>990.6</v>
      </c>
      <c r="P52" s="47">
        <f t="shared" si="5"/>
        <v>278.02999999999997</v>
      </c>
      <c r="Q52" s="47">
        <f t="shared" si="5"/>
        <v>18.993000000000002</v>
      </c>
    </row>
  </sheetData>
  <mergeCells count="54">
    <mergeCell ref="B5:E5"/>
    <mergeCell ref="C51:D51"/>
    <mergeCell ref="B52:E52"/>
    <mergeCell ref="B45:B50"/>
    <mergeCell ref="C45:D45"/>
    <mergeCell ref="C46:D46"/>
    <mergeCell ref="C47:D47"/>
    <mergeCell ref="C48:D48"/>
    <mergeCell ref="C49:D49"/>
    <mergeCell ref="C50:D50"/>
    <mergeCell ref="B38:B44"/>
    <mergeCell ref="C38:D38"/>
    <mergeCell ref="C39:D39"/>
    <mergeCell ref="C40:D40"/>
    <mergeCell ref="C41:D41"/>
    <mergeCell ref="C42:D42"/>
    <mergeCell ref="C43:D43"/>
    <mergeCell ref="C44:D44"/>
    <mergeCell ref="F35:H35"/>
    <mergeCell ref="I35:I36"/>
    <mergeCell ref="J35:M35"/>
    <mergeCell ref="N35:Q35"/>
    <mergeCell ref="C37:D37"/>
    <mergeCell ref="B25:E25"/>
    <mergeCell ref="A35:A36"/>
    <mergeCell ref="B35:B36"/>
    <mergeCell ref="C35:D36"/>
    <mergeCell ref="E35:E36"/>
    <mergeCell ref="B32:E32"/>
    <mergeCell ref="B18:B24"/>
    <mergeCell ref="C18:D18"/>
    <mergeCell ref="C19:D19"/>
    <mergeCell ref="C20:D20"/>
    <mergeCell ref="C21:D21"/>
    <mergeCell ref="C22:D22"/>
    <mergeCell ref="C23:D23"/>
    <mergeCell ref="C24:D24"/>
    <mergeCell ref="I8:I9"/>
    <mergeCell ref="J8:M8"/>
    <mergeCell ref="N8:Q8"/>
    <mergeCell ref="C10:D10"/>
    <mergeCell ref="B11:B17"/>
    <mergeCell ref="C11:D11"/>
    <mergeCell ref="C12:D12"/>
    <mergeCell ref="C13:D13"/>
    <mergeCell ref="C14:D14"/>
    <mergeCell ref="C15:D15"/>
    <mergeCell ref="C16:D16"/>
    <mergeCell ref="C17:D17"/>
    <mergeCell ref="A8:A9"/>
    <mergeCell ref="B8:B9"/>
    <mergeCell ref="C8:D9"/>
    <mergeCell ref="E8:E9"/>
    <mergeCell ref="F8:H8"/>
  </mergeCells>
  <pageMargins left="0.70833333333333304" right="0.70833333333333304" top="0.74791666666666701" bottom="0.74791666666666701" header="0.51180555555555496" footer="0.51180555555555496"/>
  <pageSetup paperSize="9" scale="80" firstPageNumber="0" fitToHeight="0" orientation="landscape" horizontalDpi="4294967294" verticalDpi="4294967294" r:id="rId1"/>
  <rowBreaks count="1" manualBreakCount="1">
    <brk id="2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51"/>
  <sheetViews>
    <sheetView view="pageBreakPreview" topLeftCell="A31" zoomScaleNormal="100" workbookViewId="0">
      <selection activeCell="E47" sqref="E47"/>
    </sheetView>
  </sheetViews>
  <sheetFormatPr defaultRowHeight="15" x14ac:dyDescent="0.25"/>
  <cols>
    <col min="1" max="1" width="8.85546875" bestFit="1" customWidth="1"/>
    <col min="2" max="3" width="8.7109375"/>
    <col min="4" max="4" width="18.28515625"/>
    <col min="5" max="8" width="8.85546875" bestFit="1" customWidth="1"/>
    <col min="9" max="9" width="9.85546875" bestFit="1" customWidth="1"/>
    <col min="10" max="14" width="8.85546875" bestFit="1" customWidth="1"/>
    <col min="15" max="15" width="9.85546875" bestFit="1" customWidth="1"/>
    <col min="16" max="17" width="8.85546875" bestFit="1" customWidth="1"/>
    <col min="18" max="1025" width="8.7109375"/>
  </cols>
  <sheetData>
    <row r="3" spans="1:17" s="3" customFormat="1" ht="15.75" x14ac:dyDescent="0.25">
      <c r="A3" s="2" t="s">
        <v>0</v>
      </c>
      <c r="B3" s="2" t="s">
        <v>1</v>
      </c>
      <c r="C3" s="2"/>
      <c r="F3" s="4"/>
      <c r="G3" s="4"/>
      <c r="H3" s="4"/>
      <c r="I3" s="4"/>
      <c r="J3" s="4"/>
    </row>
    <row r="4" spans="1:17" s="3" customFormat="1" ht="15.75" x14ac:dyDescent="0.25">
      <c r="A4" s="2" t="s">
        <v>2</v>
      </c>
      <c r="B4" s="2" t="s">
        <v>85</v>
      </c>
      <c r="C4" s="2"/>
      <c r="F4" s="4"/>
      <c r="G4" s="4"/>
      <c r="H4" s="4"/>
      <c r="I4" s="4"/>
      <c r="J4" s="4"/>
    </row>
    <row r="5" spans="1:17" s="3" customFormat="1" ht="15.75" x14ac:dyDescent="0.25">
      <c r="A5" s="2" t="s">
        <v>4</v>
      </c>
      <c r="B5" s="176" t="s">
        <v>145</v>
      </c>
      <c r="C5" s="177"/>
      <c r="D5" s="177"/>
      <c r="F5" s="4"/>
      <c r="G5" s="4"/>
      <c r="H5" s="4"/>
      <c r="I5" s="4"/>
      <c r="J5" s="4"/>
    </row>
    <row r="6" spans="1:17" s="3" customFormat="1" ht="15.75" x14ac:dyDescent="0.25">
      <c r="A6" s="2" t="s">
        <v>6</v>
      </c>
      <c r="B6" s="2" t="s">
        <v>132</v>
      </c>
      <c r="C6" s="2"/>
      <c r="F6" s="4"/>
      <c r="G6" s="4"/>
      <c r="H6" s="4"/>
      <c r="I6" s="4"/>
      <c r="J6" s="4"/>
    </row>
    <row r="7" spans="1:17" x14ac:dyDescent="0.25">
      <c r="F7" s="4"/>
      <c r="G7" s="4"/>
      <c r="H7" s="4"/>
      <c r="I7" s="4"/>
      <c r="J7" s="4"/>
    </row>
    <row r="8" spans="1:17" s="2" customFormat="1" ht="15.75" customHeight="1" x14ac:dyDescent="0.25">
      <c r="A8" s="129" t="s">
        <v>7</v>
      </c>
      <c r="B8" s="145" t="s">
        <v>8</v>
      </c>
      <c r="C8" s="129" t="s">
        <v>9</v>
      </c>
      <c r="D8" s="129"/>
      <c r="E8" s="129" t="s">
        <v>10</v>
      </c>
      <c r="F8" s="146" t="s">
        <v>11</v>
      </c>
      <c r="G8" s="146"/>
      <c r="H8" s="146"/>
      <c r="I8" s="129" t="s">
        <v>12</v>
      </c>
      <c r="J8" s="137" t="s">
        <v>13</v>
      </c>
      <c r="K8" s="137"/>
      <c r="L8" s="137"/>
      <c r="M8" s="137"/>
      <c r="N8" s="137" t="s">
        <v>14</v>
      </c>
      <c r="O8" s="137"/>
      <c r="P8" s="137"/>
      <c r="Q8" s="137"/>
    </row>
    <row r="9" spans="1:17" ht="72.75" customHeight="1" x14ac:dyDescent="0.3">
      <c r="A9" s="129"/>
      <c r="B9" s="145"/>
      <c r="C9" s="129"/>
      <c r="D9" s="129"/>
      <c r="E9" s="129"/>
      <c r="F9" s="6" t="s">
        <v>15</v>
      </c>
      <c r="G9" s="6" t="s">
        <v>16</v>
      </c>
      <c r="H9" s="6" t="s">
        <v>17</v>
      </c>
      <c r="I9" s="129"/>
      <c r="J9" s="7" t="s">
        <v>18</v>
      </c>
      <c r="K9" s="6" t="s">
        <v>19</v>
      </c>
      <c r="L9" s="6" t="s">
        <v>20</v>
      </c>
      <c r="M9" s="6" t="s">
        <v>21</v>
      </c>
      <c r="N9" s="6" t="s">
        <v>22</v>
      </c>
      <c r="O9" s="6" t="s">
        <v>23</v>
      </c>
      <c r="P9" s="6" t="s">
        <v>24</v>
      </c>
      <c r="Q9" s="6" t="s">
        <v>25</v>
      </c>
    </row>
    <row r="10" spans="1:17" s="3" customFormat="1" x14ac:dyDescent="0.25">
      <c r="A10" s="8"/>
      <c r="B10" s="8">
        <v>2</v>
      </c>
      <c r="C10" s="166">
        <v>3</v>
      </c>
      <c r="D10" s="166"/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  <c r="L10" s="8">
        <v>11</v>
      </c>
      <c r="M10" s="8">
        <v>12</v>
      </c>
      <c r="N10" s="8">
        <v>13</v>
      </c>
      <c r="O10" s="8">
        <v>14</v>
      </c>
      <c r="P10" s="8">
        <v>15</v>
      </c>
      <c r="Q10" s="8">
        <v>16</v>
      </c>
    </row>
    <row r="11" spans="1:17" s="29" customFormat="1" ht="30" customHeight="1" x14ac:dyDescent="0.25">
      <c r="A11" s="72">
        <v>168</v>
      </c>
      <c r="B11" s="167" t="s">
        <v>26</v>
      </c>
      <c r="C11" s="168" t="s">
        <v>176</v>
      </c>
      <c r="D11" s="168"/>
      <c r="E11" s="83">
        <v>200</v>
      </c>
      <c r="F11" s="83">
        <v>3.09</v>
      </c>
      <c r="G11" s="83">
        <v>4.07</v>
      </c>
      <c r="H11" s="83">
        <v>36.979999999999997</v>
      </c>
      <c r="I11" s="83">
        <v>187</v>
      </c>
      <c r="J11" s="75">
        <v>0.03</v>
      </c>
      <c r="K11" s="75">
        <v>0</v>
      </c>
      <c r="L11" s="75">
        <v>20</v>
      </c>
      <c r="M11" s="75">
        <v>0</v>
      </c>
      <c r="N11" s="75">
        <v>5.9</v>
      </c>
      <c r="O11" s="75">
        <v>67</v>
      </c>
      <c r="P11" s="75">
        <v>21.8</v>
      </c>
      <c r="Q11" s="75">
        <v>0.47</v>
      </c>
    </row>
    <row r="12" spans="1:17" ht="26.25" customHeight="1" x14ac:dyDescent="0.25">
      <c r="A12" s="72">
        <v>949</v>
      </c>
      <c r="B12" s="167"/>
      <c r="C12" s="169" t="s">
        <v>30</v>
      </c>
      <c r="D12" s="169"/>
      <c r="E12" s="72">
        <v>200</v>
      </c>
      <c r="F12" s="72">
        <v>0.2</v>
      </c>
      <c r="G12" s="72">
        <v>0</v>
      </c>
      <c r="H12" s="72">
        <v>14</v>
      </c>
      <c r="I12" s="72">
        <v>28</v>
      </c>
      <c r="J12" s="72">
        <v>0</v>
      </c>
      <c r="K12" s="72">
        <v>0</v>
      </c>
      <c r="L12" s="72">
        <v>0</v>
      </c>
      <c r="M12" s="72">
        <v>0</v>
      </c>
      <c r="N12" s="72">
        <v>6</v>
      </c>
      <c r="O12" s="72">
        <v>0</v>
      </c>
      <c r="P12" s="72">
        <v>0</v>
      </c>
      <c r="Q12" s="72">
        <v>0.4</v>
      </c>
    </row>
    <row r="13" spans="1:17" ht="25.5" customHeight="1" x14ac:dyDescent="0.25">
      <c r="A13" s="72">
        <v>458</v>
      </c>
      <c r="B13" s="167"/>
      <c r="C13" s="170" t="s">
        <v>54</v>
      </c>
      <c r="D13" s="170"/>
      <c r="E13" s="72">
        <v>100</v>
      </c>
      <c r="F13" s="72">
        <v>3.2</v>
      </c>
      <c r="G13" s="72">
        <v>2.8</v>
      </c>
      <c r="H13" s="76">
        <v>63.8</v>
      </c>
      <c r="I13" s="76">
        <v>350</v>
      </c>
      <c r="J13" s="76">
        <v>0.04</v>
      </c>
      <c r="K13" s="76">
        <v>0</v>
      </c>
      <c r="L13" s="76">
        <v>0</v>
      </c>
      <c r="M13" s="76">
        <v>0</v>
      </c>
      <c r="N13" s="76">
        <v>10</v>
      </c>
      <c r="O13" s="76">
        <v>33</v>
      </c>
      <c r="P13" s="76">
        <v>2</v>
      </c>
      <c r="Q13" s="76">
        <v>0.6</v>
      </c>
    </row>
    <row r="14" spans="1:17" ht="30.75" customHeight="1" x14ac:dyDescent="0.25">
      <c r="A14" s="72">
        <v>156</v>
      </c>
      <c r="B14" s="167"/>
      <c r="C14" s="168" t="s">
        <v>80</v>
      </c>
      <c r="D14" s="168"/>
      <c r="E14" s="84" t="s">
        <v>87</v>
      </c>
      <c r="F14" s="85">
        <v>0.5</v>
      </c>
      <c r="G14" s="85">
        <v>1.5</v>
      </c>
      <c r="H14" s="85">
        <v>21</v>
      </c>
      <c r="I14" s="85">
        <v>96</v>
      </c>
      <c r="J14" s="85">
        <v>0.04</v>
      </c>
      <c r="K14" s="85">
        <v>10</v>
      </c>
      <c r="L14" s="85">
        <v>0.12</v>
      </c>
      <c r="M14" s="85">
        <v>0</v>
      </c>
      <c r="N14" s="85">
        <v>12</v>
      </c>
      <c r="O14" s="85">
        <v>28</v>
      </c>
      <c r="P14" s="85">
        <v>40</v>
      </c>
      <c r="Q14" s="85">
        <v>8</v>
      </c>
    </row>
    <row r="15" spans="1:17" ht="28.5" customHeight="1" x14ac:dyDescent="0.25">
      <c r="A15" s="72"/>
      <c r="B15" s="167"/>
      <c r="C15" s="170" t="s">
        <v>31</v>
      </c>
      <c r="D15" s="170"/>
      <c r="E15" s="72">
        <v>60</v>
      </c>
      <c r="F15" s="72">
        <v>4.8600000000000003</v>
      </c>
      <c r="G15" s="72">
        <v>0.72</v>
      </c>
      <c r="H15" s="72">
        <v>27.96</v>
      </c>
      <c r="I15" s="72">
        <v>145.19999999999999</v>
      </c>
      <c r="J15" s="72">
        <v>1.95</v>
      </c>
      <c r="K15" s="72">
        <v>0</v>
      </c>
      <c r="L15" s="72">
        <v>1.2E-2</v>
      </c>
      <c r="M15" s="72"/>
      <c r="N15" s="72">
        <v>1.95</v>
      </c>
      <c r="O15" s="72"/>
      <c r="P15" s="72"/>
      <c r="Q15" s="72">
        <v>3.3000000000000002E-2</v>
      </c>
    </row>
    <row r="16" spans="1:17" ht="21.75" customHeight="1" x14ac:dyDescent="0.25">
      <c r="A16" s="72"/>
      <c r="B16" s="167"/>
      <c r="C16" s="171" t="s">
        <v>33</v>
      </c>
      <c r="D16" s="171"/>
      <c r="E16" s="77">
        <v>660</v>
      </c>
      <c r="F16" s="86">
        <f t="shared" ref="F16:Q16" si="0">SUM(F11:F15)</f>
        <v>11.850000000000001</v>
      </c>
      <c r="G16" s="86">
        <f t="shared" si="0"/>
        <v>9.0900000000000016</v>
      </c>
      <c r="H16" s="86">
        <f t="shared" si="0"/>
        <v>163.74</v>
      </c>
      <c r="I16" s="86">
        <f t="shared" si="0"/>
        <v>806.2</v>
      </c>
      <c r="J16" s="86">
        <f t="shared" si="0"/>
        <v>2.06</v>
      </c>
      <c r="K16" s="86">
        <f t="shared" si="0"/>
        <v>10</v>
      </c>
      <c r="L16" s="86">
        <f t="shared" si="0"/>
        <v>20.132000000000001</v>
      </c>
      <c r="M16" s="86">
        <f t="shared" si="0"/>
        <v>0</v>
      </c>
      <c r="N16" s="86">
        <f t="shared" si="0"/>
        <v>35.85</v>
      </c>
      <c r="O16" s="86">
        <f t="shared" si="0"/>
        <v>128</v>
      </c>
      <c r="P16" s="86">
        <f t="shared" si="0"/>
        <v>63.8</v>
      </c>
      <c r="Q16" s="86">
        <f t="shared" si="0"/>
        <v>9.5030000000000001</v>
      </c>
    </row>
    <row r="17" spans="1:17" ht="30.75" customHeight="1" x14ac:dyDescent="0.25">
      <c r="A17" s="72">
        <v>12</v>
      </c>
      <c r="B17" s="172" t="s">
        <v>50</v>
      </c>
      <c r="C17" s="173" t="s">
        <v>64</v>
      </c>
      <c r="D17" s="173"/>
      <c r="E17" s="83">
        <v>100</v>
      </c>
      <c r="F17" s="83">
        <v>1.73</v>
      </c>
      <c r="G17" s="83">
        <v>3.71</v>
      </c>
      <c r="H17" s="83">
        <v>4.82</v>
      </c>
      <c r="I17" s="83">
        <v>99.3</v>
      </c>
      <c r="J17" s="75">
        <v>0.06</v>
      </c>
      <c r="K17" s="75">
        <v>5.58</v>
      </c>
      <c r="L17" s="75">
        <v>0</v>
      </c>
      <c r="M17" s="75">
        <v>0</v>
      </c>
      <c r="N17" s="75">
        <v>11.2</v>
      </c>
      <c r="O17" s="75">
        <v>3.47</v>
      </c>
      <c r="P17" s="75">
        <v>11.72</v>
      </c>
      <c r="Q17" s="75">
        <v>0.4</v>
      </c>
    </row>
    <row r="18" spans="1:17" ht="42.75" customHeight="1" x14ac:dyDescent="0.25">
      <c r="A18" s="72">
        <v>170</v>
      </c>
      <c r="B18" s="172"/>
      <c r="C18" s="173" t="s">
        <v>88</v>
      </c>
      <c r="D18" s="173"/>
      <c r="E18" s="73">
        <v>200</v>
      </c>
      <c r="F18" s="74">
        <v>1.45</v>
      </c>
      <c r="G18" s="74">
        <v>3.93</v>
      </c>
      <c r="H18" s="74">
        <v>100.2</v>
      </c>
      <c r="I18" s="74">
        <v>125.71</v>
      </c>
      <c r="J18" s="74">
        <v>0.04</v>
      </c>
      <c r="K18" s="74">
        <v>8.23</v>
      </c>
      <c r="L18" s="74">
        <v>0</v>
      </c>
      <c r="M18" s="74">
        <v>4.8</v>
      </c>
      <c r="N18" s="74">
        <v>35.5</v>
      </c>
      <c r="O18" s="74">
        <v>42.58</v>
      </c>
      <c r="P18" s="74">
        <v>21</v>
      </c>
      <c r="Q18" s="74">
        <v>0.95</v>
      </c>
    </row>
    <row r="19" spans="1:17" ht="43.5" customHeight="1" x14ac:dyDescent="0.25">
      <c r="A19" s="72">
        <v>694</v>
      </c>
      <c r="B19" s="172"/>
      <c r="C19" s="173" t="s">
        <v>67</v>
      </c>
      <c r="D19" s="173"/>
      <c r="E19" s="87">
        <v>150</v>
      </c>
      <c r="F19" s="88">
        <v>3.06</v>
      </c>
      <c r="G19" s="88">
        <v>4.8</v>
      </c>
      <c r="H19" s="88">
        <v>20.45</v>
      </c>
      <c r="I19" s="88">
        <v>137.25</v>
      </c>
      <c r="J19" s="88">
        <v>0.14000000000000001</v>
      </c>
      <c r="K19" s="88">
        <v>18.170000000000002</v>
      </c>
      <c r="L19" s="88">
        <v>25.5</v>
      </c>
      <c r="M19" s="88">
        <v>0.2</v>
      </c>
      <c r="N19" s="88">
        <v>36.979999999999997</v>
      </c>
      <c r="O19" s="88">
        <v>86.6</v>
      </c>
      <c r="P19" s="88">
        <v>27.75</v>
      </c>
      <c r="Q19" s="88">
        <v>1.01</v>
      </c>
    </row>
    <row r="20" spans="1:17" ht="19.5" customHeight="1" x14ac:dyDescent="0.25">
      <c r="A20" s="72">
        <v>536</v>
      </c>
      <c r="B20" s="172"/>
      <c r="C20" s="168" t="s">
        <v>37</v>
      </c>
      <c r="D20" s="168"/>
      <c r="E20" s="73">
        <v>80</v>
      </c>
      <c r="F20" s="74">
        <v>8.32</v>
      </c>
      <c r="G20" s="74">
        <v>16</v>
      </c>
      <c r="H20" s="74">
        <v>16.96</v>
      </c>
      <c r="I20" s="74">
        <v>179.2</v>
      </c>
      <c r="J20" s="75">
        <v>0.03</v>
      </c>
      <c r="K20" s="75">
        <v>0</v>
      </c>
      <c r="L20" s="75">
        <v>0</v>
      </c>
      <c r="M20" s="75">
        <v>0</v>
      </c>
      <c r="N20" s="75">
        <v>19.2</v>
      </c>
      <c r="O20" s="75">
        <v>127.2</v>
      </c>
      <c r="P20" s="75">
        <v>16</v>
      </c>
      <c r="Q20" s="75">
        <v>1.44</v>
      </c>
    </row>
    <row r="21" spans="1:17" ht="40.5" customHeight="1" x14ac:dyDescent="0.25">
      <c r="A21" s="72">
        <v>137</v>
      </c>
      <c r="B21" s="172"/>
      <c r="C21" s="174" t="s">
        <v>89</v>
      </c>
      <c r="D21" s="174"/>
      <c r="E21" s="74">
        <v>200</v>
      </c>
      <c r="F21" s="74">
        <v>0.22</v>
      </c>
      <c r="G21" s="74">
        <v>0</v>
      </c>
      <c r="H21" s="74">
        <v>16.28</v>
      </c>
      <c r="I21" s="74">
        <v>63.8</v>
      </c>
      <c r="J21" s="74">
        <v>0</v>
      </c>
      <c r="K21" s="74">
        <v>1.6</v>
      </c>
      <c r="L21" s="74">
        <v>0</v>
      </c>
      <c r="M21" s="74">
        <v>0.01</v>
      </c>
      <c r="N21" s="74">
        <v>15.16</v>
      </c>
      <c r="O21" s="74">
        <v>0.77</v>
      </c>
      <c r="P21" s="74">
        <v>0</v>
      </c>
      <c r="Q21" s="74">
        <v>0.57999999999999996</v>
      </c>
    </row>
    <row r="22" spans="1:17" ht="42.75" customHeight="1" x14ac:dyDescent="0.25">
      <c r="A22" s="78"/>
      <c r="B22" s="172"/>
      <c r="C22" s="168" t="s">
        <v>40</v>
      </c>
      <c r="D22" s="168"/>
      <c r="E22" s="76">
        <v>60</v>
      </c>
      <c r="F22" s="76">
        <v>3.6</v>
      </c>
      <c r="G22" s="76">
        <v>0.6</v>
      </c>
      <c r="H22" s="76">
        <v>26.7</v>
      </c>
      <c r="I22" s="76">
        <v>113.4</v>
      </c>
      <c r="J22" s="76">
        <v>0.16</v>
      </c>
      <c r="K22" s="76">
        <v>0</v>
      </c>
      <c r="L22" s="76">
        <v>0</v>
      </c>
      <c r="M22" s="76">
        <v>0</v>
      </c>
      <c r="N22" s="76">
        <v>0.1</v>
      </c>
      <c r="O22" s="76">
        <v>0</v>
      </c>
      <c r="P22" s="76">
        <v>0</v>
      </c>
      <c r="Q22" s="76">
        <v>0.03</v>
      </c>
    </row>
    <row r="23" spans="1:17" ht="23.25" customHeight="1" x14ac:dyDescent="0.25">
      <c r="A23" s="78"/>
      <c r="B23" s="172"/>
      <c r="C23" s="171" t="s">
        <v>41</v>
      </c>
      <c r="D23" s="171"/>
      <c r="E23" s="77">
        <v>790</v>
      </c>
      <c r="F23" s="80">
        <f t="shared" ref="F23:Q23" si="1">SUM(F17:F22)</f>
        <v>18.380000000000003</v>
      </c>
      <c r="G23" s="80">
        <f t="shared" si="1"/>
        <v>29.040000000000003</v>
      </c>
      <c r="H23" s="80">
        <f t="shared" si="1"/>
        <v>185.41</v>
      </c>
      <c r="I23" s="80">
        <f t="shared" si="1"/>
        <v>718.66</v>
      </c>
      <c r="J23" s="80">
        <f t="shared" si="1"/>
        <v>0.43000000000000005</v>
      </c>
      <c r="K23" s="80">
        <f t="shared" si="1"/>
        <v>33.580000000000005</v>
      </c>
      <c r="L23" s="80">
        <f t="shared" si="1"/>
        <v>25.5</v>
      </c>
      <c r="M23" s="80">
        <f t="shared" si="1"/>
        <v>5.01</v>
      </c>
      <c r="N23" s="80">
        <f t="shared" si="1"/>
        <v>118.14</v>
      </c>
      <c r="O23" s="80">
        <f t="shared" si="1"/>
        <v>260.61999999999995</v>
      </c>
      <c r="P23" s="80">
        <f t="shared" si="1"/>
        <v>76.47</v>
      </c>
      <c r="Q23" s="80">
        <f t="shared" si="1"/>
        <v>4.41</v>
      </c>
    </row>
    <row r="24" spans="1:17" ht="21.75" customHeight="1" x14ac:dyDescent="0.35">
      <c r="A24" s="81"/>
      <c r="B24" s="175" t="s">
        <v>90</v>
      </c>
      <c r="C24" s="175"/>
      <c r="D24" s="175"/>
      <c r="E24" s="175"/>
      <c r="F24" s="48">
        <f t="shared" ref="F24:Q24" si="2">F16+F23</f>
        <v>30.230000000000004</v>
      </c>
      <c r="G24" s="48">
        <f t="shared" si="2"/>
        <v>38.130000000000003</v>
      </c>
      <c r="H24" s="48">
        <f t="shared" si="2"/>
        <v>349.15</v>
      </c>
      <c r="I24" s="48">
        <f t="shared" si="2"/>
        <v>1524.8600000000001</v>
      </c>
      <c r="J24" s="48">
        <f t="shared" si="2"/>
        <v>2.4900000000000002</v>
      </c>
      <c r="K24" s="48">
        <f t="shared" si="2"/>
        <v>43.580000000000005</v>
      </c>
      <c r="L24" s="48">
        <f t="shared" si="2"/>
        <v>45.632000000000005</v>
      </c>
      <c r="M24" s="48">
        <f t="shared" si="2"/>
        <v>5.01</v>
      </c>
      <c r="N24" s="48">
        <f t="shared" si="2"/>
        <v>153.99</v>
      </c>
      <c r="O24" s="48">
        <f t="shared" si="2"/>
        <v>388.61999999999995</v>
      </c>
      <c r="P24" s="48">
        <f t="shared" si="2"/>
        <v>140.26999999999998</v>
      </c>
      <c r="Q24" s="48">
        <f t="shared" si="2"/>
        <v>13.913</v>
      </c>
    </row>
    <row r="25" spans="1:17" s="30" customFormat="1" ht="18.75" x14ac:dyDescent="0.3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</row>
    <row r="26" spans="1:17" s="30" customFormat="1" x14ac:dyDescent="0.25"/>
    <row r="27" spans="1:17" s="30" customFormat="1" x14ac:dyDescent="0.25"/>
    <row r="28" spans="1:17" s="30" customFormat="1" x14ac:dyDescent="0.25"/>
    <row r="29" spans="1:17" s="31" customFormat="1" ht="15.75" x14ac:dyDescent="0.25">
      <c r="A29" s="31" t="s">
        <v>0</v>
      </c>
      <c r="B29" s="31" t="s">
        <v>1</v>
      </c>
      <c r="F29" s="32"/>
      <c r="G29" s="32"/>
      <c r="H29" s="32"/>
      <c r="I29" s="32"/>
      <c r="J29" s="32"/>
    </row>
    <row r="30" spans="1:17" s="31" customFormat="1" ht="15.75" x14ac:dyDescent="0.25">
      <c r="A30" s="31" t="s">
        <v>2</v>
      </c>
      <c r="B30" s="31" t="s">
        <v>85</v>
      </c>
      <c r="F30" s="32"/>
      <c r="G30" s="32"/>
      <c r="H30" s="32"/>
      <c r="I30" s="32"/>
      <c r="J30" s="32"/>
    </row>
    <row r="31" spans="1:17" ht="15.75" x14ac:dyDescent="0.25">
      <c r="A31" s="31" t="s">
        <v>4</v>
      </c>
      <c r="B31" s="130" t="s">
        <v>146</v>
      </c>
      <c r="C31" s="131"/>
      <c r="D31" s="131"/>
      <c r="E31" s="131"/>
      <c r="F31" s="131"/>
      <c r="G31" s="32"/>
      <c r="H31" s="32"/>
      <c r="I31" s="32"/>
      <c r="J31" s="32"/>
    </row>
    <row r="32" spans="1:17" ht="15.75" x14ac:dyDescent="0.25">
      <c r="A32" s="31" t="s">
        <v>6</v>
      </c>
      <c r="B32" s="31" t="s">
        <v>134</v>
      </c>
      <c r="F32" s="32"/>
      <c r="G32" s="32"/>
      <c r="H32" s="32"/>
      <c r="I32" s="32"/>
      <c r="J32" s="32"/>
    </row>
    <row r="33" spans="1:17" s="29" customFormat="1" x14ac:dyDescent="0.25">
      <c r="F33" s="33"/>
      <c r="G33" s="33"/>
      <c r="H33" s="33"/>
      <c r="I33" s="33"/>
      <c r="J33" s="33"/>
    </row>
    <row r="34" spans="1:17" s="31" customFormat="1" ht="15.75" customHeight="1" x14ac:dyDescent="0.3">
      <c r="A34" s="151" t="s">
        <v>7</v>
      </c>
      <c r="B34" s="152" t="s">
        <v>8</v>
      </c>
      <c r="C34" s="151" t="s">
        <v>9</v>
      </c>
      <c r="D34" s="151"/>
      <c r="E34" s="151" t="s">
        <v>10</v>
      </c>
      <c r="F34" s="153" t="s">
        <v>11</v>
      </c>
      <c r="G34" s="153"/>
      <c r="H34" s="153"/>
      <c r="I34" s="151" t="s">
        <v>12</v>
      </c>
      <c r="J34" s="154" t="s">
        <v>13</v>
      </c>
      <c r="K34" s="154"/>
      <c r="L34" s="154"/>
      <c r="M34" s="154"/>
      <c r="N34" s="154" t="s">
        <v>14</v>
      </c>
      <c r="O34" s="154"/>
      <c r="P34" s="154"/>
      <c r="Q34" s="154"/>
    </row>
    <row r="35" spans="1:17" ht="66" customHeight="1" x14ac:dyDescent="0.35">
      <c r="A35" s="151"/>
      <c r="B35" s="152"/>
      <c r="C35" s="151"/>
      <c r="D35" s="151"/>
      <c r="E35" s="151"/>
      <c r="F35" s="48" t="s">
        <v>15</v>
      </c>
      <c r="G35" s="48" t="s">
        <v>16</v>
      </c>
      <c r="H35" s="48" t="s">
        <v>17</v>
      </c>
      <c r="I35" s="151"/>
      <c r="J35" s="71" t="s">
        <v>133</v>
      </c>
      <c r="K35" s="48" t="s">
        <v>19</v>
      </c>
      <c r="L35" s="48" t="s">
        <v>20</v>
      </c>
      <c r="M35" s="48" t="s">
        <v>21</v>
      </c>
      <c r="N35" s="48" t="s">
        <v>22</v>
      </c>
      <c r="O35" s="48" t="s">
        <v>23</v>
      </c>
      <c r="P35" s="48" t="s">
        <v>24</v>
      </c>
      <c r="Q35" s="48" t="s">
        <v>25</v>
      </c>
    </row>
    <row r="36" spans="1:17" s="30" customFormat="1" x14ac:dyDescent="0.25">
      <c r="A36" s="29"/>
      <c r="B36" s="8">
        <v>2</v>
      </c>
      <c r="C36" s="166">
        <v>3</v>
      </c>
      <c r="D36" s="166"/>
      <c r="E36" s="8">
        <v>4</v>
      </c>
      <c r="F36" s="8">
        <v>5</v>
      </c>
      <c r="G36" s="8">
        <v>6</v>
      </c>
      <c r="H36" s="8">
        <v>7</v>
      </c>
      <c r="I36" s="8">
        <v>8</v>
      </c>
      <c r="J36" s="8">
        <v>9</v>
      </c>
      <c r="K36" s="8">
        <v>10</v>
      </c>
      <c r="L36" s="8">
        <v>11</v>
      </c>
      <c r="M36" s="8">
        <v>12</v>
      </c>
      <c r="N36" s="8">
        <v>13</v>
      </c>
      <c r="O36" s="8">
        <v>14</v>
      </c>
      <c r="P36" s="8">
        <v>15</v>
      </c>
      <c r="Q36" s="8">
        <v>16</v>
      </c>
    </row>
    <row r="37" spans="1:17" ht="27" customHeight="1" x14ac:dyDescent="0.25">
      <c r="A37" s="72">
        <v>168</v>
      </c>
      <c r="B37" s="167" t="s">
        <v>26</v>
      </c>
      <c r="C37" s="168" t="s">
        <v>86</v>
      </c>
      <c r="D37" s="168"/>
      <c r="E37" s="83">
        <v>200</v>
      </c>
      <c r="F37" s="83">
        <v>3.09</v>
      </c>
      <c r="G37" s="83">
        <v>4.07</v>
      </c>
      <c r="H37" s="83">
        <v>36.979999999999997</v>
      </c>
      <c r="I37" s="83">
        <v>187</v>
      </c>
      <c r="J37" s="75">
        <v>0.03</v>
      </c>
      <c r="K37" s="75">
        <v>0</v>
      </c>
      <c r="L37" s="75">
        <v>20</v>
      </c>
      <c r="M37" s="75">
        <v>0</v>
      </c>
      <c r="N37" s="75">
        <v>5.9</v>
      </c>
      <c r="O37" s="75">
        <v>67</v>
      </c>
      <c r="P37" s="75">
        <v>21.8</v>
      </c>
      <c r="Q37" s="75">
        <v>0.47</v>
      </c>
    </row>
    <row r="38" spans="1:17" ht="16.5" customHeight="1" x14ac:dyDescent="0.25">
      <c r="A38" s="72">
        <v>949</v>
      </c>
      <c r="B38" s="167"/>
      <c r="C38" s="169" t="s">
        <v>30</v>
      </c>
      <c r="D38" s="169"/>
      <c r="E38" s="72">
        <v>200</v>
      </c>
      <c r="F38" s="72">
        <v>0.2</v>
      </c>
      <c r="G38" s="72">
        <v>0</v>
      </c>
      <c r="H38" s="72">
        <v>14</v>
      </c>
      <c r="I38" s="72">
        <v>28</v>
      </c>
      <c r="J38" s="72">
        <v>0</v>
      </c>
      <c r="K38" s="72">
        <v>0</v>
      </c>
      <c r="L38" s="72">
        <v>0</v>
      </c>
      <c r="M38" s="72">
        <v>0</v>
      </c>
      <c r="N38" s="72">
        <v>6</v>
      </c>
      <c r="O38" s="72">
        <v>0</v>
      </c>
      <c r="P38" s="72">
        <v>0</v>
      </c>
      <c r="Q38" s="72">
        <v>0.4</v>
      </c>
    </row>
    <row r="39" spans="1:17" ht="24" customHeight="1" x14ac:dyDescent="0.25">
      <c r="A39" s="72">
        <v>458</v>
      </c>
      <c r="B39" s="167"/>
      <c r="C39" s="170" t="s">
        <v>54</v>
      </c>
      <c r="D39" s="170"/>
      <c r="E39" s="72">
        <v>100</v>
      </c>
      <c r="F39" s="72">
        <v>3.2</v>
      </c>
      <c r="G39" s="72">
        <v>2.8</v>
      </c>
      <c r="H39" s="76">
        <v>63.8</v>
      </c>
      <c r="I39" s="76">
        <v>350</v>
      </c>
      <c r="J39" s="76">
        <v>0.04</v>
      </c>
      <c r="K39" s="76">
        <v>0</v>
      </c>
      <c r="L39" s="76">
        <v>0</v>
      </c>
      <c r="M39" s="76">
        <v>0</v>
      </c>
      <c r="N39" s="76">
        <v>10</v>
      </c>
      <c r="O39" s="76">
        <v>33</v>
      </c>
      <c r="P39" s="76">
        <v>2</v>
      </c>
      <c r="Q39" s="76">
        <v>0.6</v>
      </c>
    </row>
    <row r="40" spans="1:17" ht="37.5" customHeight="1" x14ac:dyDescent="0.25">
      <c r="A40" s="72">
        <v>156</v>
      </c>
      <c r="B40" s="167"/>
      <c r="C40" s="168" t="s">
        <v>80</v>
      </c>
      <c r="D40" s="168"/>
      <c r="E40" s="84" t="s">
        <v>87</v>
      </c>
      <c r="F40" s="85">
        <v>0.5</v>
      </c>
      <c r="G40" s="85">
        <v>1.5</v>
      </c>
      <c r="H40" s="85">
        <v>21</v>
      </c>
      <c r="I40" s="85">
        <v>96</v>
      </c>
      <c r="J40" s="85">
        <v>0.04</v>
      </c>
      <c r="K40" s="85">
        <v>10</v>
      </c>
      <c r="L40" s="85">
        <v>0.12</v>
      </c>
      <c r="M40" s="85">
        <v>0</v>
      </c>
      <c r="N40" s="85">
        <v>12</v>
      </c>
      <c r="O40" s="85">
        <v>28</v>
      </c>
      <c r="P40" s="85">
        <v>40</v>
      </c>
      <c r="Q40" s="85">
        <v>8</v>
      </c>
    </row>
    <row r="41" spans="1:17" ht="18.75" x14ac:dyDescent="0.25">
      <c r="A41" s="72"/>
      <c r="B41" s="167"/>
      <c r="C41" s="170" t="s">
        <v>31</v>
      </c>
      <c r="D41" s="170"/>
      <c r="E41" s="72">
        <v>60</v>
      </c>
      <c r="F41" s="72">
        <v>4.8600000000000003</v>
      </c>
      <c r="G41" s="72">
        <v>0.72</v>
      </c>
      <c r="H41" s="72">
        <v>27.96</v>
      </c>
      <c r="I41" s="72">
        <v>145.19999999999999</v>
      </c>
      <c r="J41" s="72">
        <v>1.95</v>
      </c>
      <c r="K41" s="72">
        <v>0</v>
      </c>
      <c r="L41" s="72">
        <v>1.2E-2</v>
      </c>
      <c r="M41" s="72"/>
      <c r="N41" s="72">
        <v>1.95</v>
      </c>
      <c r="O41" s="72"/>
      <c r="P41" s="72"/>
      <c r="Q41" s="72">
        <v>3.3000000000000002E-2</v>
      </c>
    </row>
    <row r="42" spans="1:17" ht="23.25" customHeight="1" x14ac:dyDescent="0.25">
      <c r="A42" s="72"/>
      <c r="B42" s="167"/>
      <c r="C42" s="171" t="s">
        <v>33</v>
      </c>
      <c r="D42" s="171"/>
      <c r="E42" s="77">
        <v>660</v>
      </c>
      <c r="F42" s="77">
        <f t="shared" ref="F42:Q42" si="3">SUM(F37:F41)</f>
        <v>11.850000000000001</v>
      </c>
      <c r="G42" s="77">
        <f t="shared" si="3"/>
        <v>9.0900000000000016</v>
      </c>
      <c r="H42" s="77">
        <f t="shared" si="3"/>
        <v>163.74</v>
      </c>
      <c r="I42" s="77">
        <f t="shared" si="3"/>
        <v>806.2</v>
      </c>
      <c r="J42" s="77">
        <f t="shared" si="3"/>
        <v>2.06</v>
      </c>
      <c r="K42" s="77">
        <f t="shared" si="3"/>
        <v>10</v>
      </c>
      <c r="L42" s="77">
        <f t="shared" si="3"/>
        <v>20.132000000000001</v>
      </c>
      <c r="M42" s="77">
        <f t="shared" si="3"/>
        <v>0</v>
      </c>
      <c r="N42" s="77">
        <f t="shared" si="3"/>
        <v>35.85</v>
      </c>
      <c r="O42" s="77">
        <f t="shared" si="3"/>
        <v>128</v>
      </c>
      <c r="P42" s="77">
        <f t="shared" si="3"/>
        <v>63.8</v>
      </c>
      <c r="Q42" s="77">
        <f t="shared" si="3"/>
        <v>9.5030000000000001</v>
      </c>
    </row>
    <row r="43" spans="1:17" ht="27" customHeight="1" x14ac:dyDescent="0.25">
      <c r="A43" s="72">
        <v>12</v>
      </c>
      <c r="B43" s="178" t="s">
        <v>50</v>
      </c>
      <c r="C43" s="173" t="s">
        <v>64</v>
      </c>
      <c r="D43" s="173"/>
      <c r="E43" s="72">
        <v>100</v>
      </c>
      <c r="F43" s="83">
        <v>2.88</v>
      </c>
      <c r="G43" s="83">
        <v>6.18</v>
      </c>
      <c r="H43" s="83">
        <v>8.0399999999999991</v>
      </c>
      <c r="I43" s="83">
        <v>99.3</v>
      </c>
      <c r="J43" s="75">
        <v>0.1</v>
      </c>
      <c r="K43" s="75">
        <v>9.3000000000000007</v>
      </c>
      <c r="L43" s="75">
        <v>0</v>
      </c>
      <c r="M43" s="75">
        <v>0</v>
      </c>
      <c r="N43" s="75">
        <v>18.66</v>
      </c>
      <c r="O43" s="75">
        <v>5.78</v>
      </c>
      <c r="P43" s="75">
        <v>19.53</v>
      </c>
      <c r="Q43" s="75">
        <v>0.66</v>
      </c>
    </row>
    <row r="44" spans="1:17" ht="37.5" customHeight="1" x14ac:dyDescent="0.25">
      <c r="A44" s="72">
        <v>170</v>
      </c>
      <c r="B44" s="178"/>
      <c r="C44" s="173" t="s">
        <v>88</v>
      </c>
      <c r="D44" s="173"/>
      <c r="E44" s="73">
        <v>250</v>
      </c>
      <c r="F44" s="74">
        <v>1.45</v>
      </c>
      <c r="G44" s="74">
        <v>3.93</v>
      </c>
      <c r="H44" s="74">
        <v>136.63999999999999</v>
      </c>
      <c r="I44" s="74">
        <v>82</v>
      </c>
      <c r="J44" s="74">
        <v>0.04</v>
      </c>
      <c r="K44" s="74">
        <v>8.23</v>
      </c>
      <c r="L44" s="74">
        <v>0</v>
      </c>
      <c r="M44" s="74">
        <v>4.8</v>
      </c>
      <c r="N44" s="74">
        <v>35.5</v>
      </c>
      <c r="O44" s="74">
        <v>42.58</v>
      </c>
      <c r="P44" s="74">
        <v>21</v>
      </c>
      <c r="Q44" s="74">
        <v>0.95</v>
      </c>
    </row>
    <row r="45" spans="1:17" ht="30" customHeight="1" x14ac:dyDescent="0.25">
      <c r="A45" s="72">
        <v>694</v>
      </c>
      <c r="B45" s="178"/>
      <c r="C45" s="173" t="s">
        <v>67</v>
      </c>
      <c r="D45" s="173"/>
      <c r="E45" s="87">
        <v>180</v>
      </c>
      <c r="F45" s="88">
        <v>3.67</v>
      </c>
      <c r="G45" s="88">
        <v>5.76</v>
      </c>
      <c r="H45" s="88">
        <v>24.53</v>
      </c>
      <c r="I45" s="88">
        <v>164.7</v>
      </c>
      <c r="J45" s="88">
        <v>0.16</v>
      </c>
      <c r="K45" s="88">
        <v>21.8</v>
      </c>
      <c r="L45" s="88">
        <v>30.6</v>
      </c>
      <c r="M45" s="88">
        <v>0.23</v>
      </c>
      <c r="N45" s="88">
        <v>44.37</v>
      </c>
      <c r="O45" s="88">
        <v>103.91</v>
      </c>
      <c r="P45" s="88">
        <v>33.299999999999997</v>
      </c>
      <c r="Q45" s="88">
        <v>1.21</v>
      </c>
    </row>
    <row r="46" spans="1:17" ht="24" customHeight="1" x14ac:dyDescent="0.25">
      <c r="A46" s="72">
        <v>536</v>
      </c>
      <c r="B46" s="178"/>
      <c r="C46" s="168" t="s">
        <v>37</v>
      </c>
      <c r="D46" s="168"/>
      <c r="E46" s="73">
        <v>100</v>
      </c>
      <c r="F46" s="74">
        <v>10.4</v>
      </c>
      <c r="G46" s="74">
        <v>20</v>
      </c>
      <c r="H46" s="74">
        <v>21.2</v>
      </c>
      <c r="I46" s="74">
        <v>224</v>
      </c>
      <c r="J46" s="88">
        <v>0.04</v>
      </c>
      <c r="K46" s="88">
        <v>0</v>
      </c>
      <c r="L46" s="88">
        <v>0</v>
      </c>
      <c r="M46" s="88">
        <v>0</v>
      </c>
      <c r="N46" s="88">
        <v>24</v>
      </c>
      <c r="O46" s="88">
        <v>159</v>
      </c>
      <c r="P46" s="88">
        <v>20</v>
      </c>
      <c r="Q46" s="88">
        <v>1.8</v>
      </c>
    </row>
    <row r="47" spans="1:17" ht="23.25" customHeight="1" x14ac:dyDescent="0.25">
      <c r="A47" s="72">
        <v>137</v>
      </c>
      <c r="B47" s="178"/>
      <c r="C47" s="174" t="s">
        <v>89</v>
      </c>
      <c r="D47" s="174"/>
      <c r="E47" s="74">
        <v>200</v>
      </c>
      <c r="F47" s="74">
        <v>0.22</v>
      </c>
      <c r="G47" s="74">
        <v>0</v>
      </c>
      <c r="H47" s="74">
        <v>16.28</v>
      </c>
      <c r="I47" s="74">
        <v>63.8</v>
      </c>
      <c r="J47" s="74">
        <v>0</v>
      </c>
      <c r="K47" s="74">
        <v>1.6</v>
      </c>
      <c r="L47" s="74">
        <v>0</v>
      </c>
      <c r="M47" s="74">
        <v>0.01</v>
      </c>
      <c r="N47" s="74">
        <v>15.16</v>
      </c>
      <c r="O47" s="74">
        <v>0.77</v>
      </c>
      <c r="P47" s="74">
        <v>0</v>
      </c>
      <c r="Q47" s="74">
        <v>0.57999999999999996</v>
      </c>
    </row>
    <row r="48" spans="1:17" ht="45" customHeight="1" x14ac:dyDescent="0.25">
      <c r="A48" s="78"/>
      <c r="B48" s="178"/>
      <c r="C48" s="168" t="s">
        <v>40</v>
      </c>
      <c r="D48" s="168"/>
      <c r="E48" s="76">
        <v>100</v>
      </c>
      <c r="F48" s="76">
        <v>4.8</v>
      </c>
      <c r="G48" s="76">
        <v>0.8</v>
      </c>
      <c r="H48" s="76">
        <v>35.6</v>
      </c>
      <c r="I48" s="76">
        <v>151.19999999999999</v>
      </c>
      <c r="J48" s="76">
        <v>0.21</v>
      </c>
      <c r="K48" s="76"/>
      <c r="L48" s="76"/>
      <c r="M48" s="76"/>
      <c r="N48" s="76">
        <v>0.13</v>
      </c>
      <c r="O48" s="76"/>
      <c r="P48" s="76"/>
      <c r="Q48" s="76">
        <v>0.04</v>
      </c>
    </row>
    <row r="49" spans="1:17" ht="24" customHeight="1" x14ac:dyDescent="0.25">
      <c r="A49" s="78"/>
      <c r="B49" s="79"/>
      <c r="C49" s="171" t="s">
        <v>41</v>
      </c>
      <c r="D49" s="171"/>
      <c r="E49" s="77">
        <v>930</v>
      </c>
      <c r="F49" s="80">
        <f t="shared" ref="F49:Q49" si="4">SUM(F43:F48)</f>
        <v>23.419999999999998</v>
      </c>
      <c r="G49" s="80">
        <f t="shared" si="4"/>
        <v>36.669999999999995</v>
      </c>
      <c r="H49" s="80">
        <f t="shared" si="4"/>
        <v>242.28999999999996</v>
      </c>
      <c r="I49" s="80">
        <f t="shared" si="4"/>
        <v>785</v>
      </c>
      <c r="J49" s="80">
        <f t="shared" si="4"/>
        <v>0.55000000000000004</v>
      </c>
      <c r="K49" s="80">
        <f t="shared" si="4"/>
        <v>40.93</v>
      </c>
      <c r="L49" s="80">
        <f t="shared" si="4"/>
        <v>30.6</v>
      </c>
      <c r="M49" s="80">
        <f t="shared" si="4"/>
        <v>5.04</v>
      </c>
      <c r="N49" s="80">
        <f t="shared" si="4"/>
        <v>137.82</v>
      </c>
      <c r="O49" s="80">
        <f t="shared" si="4"/>
        <v>312.03999999999996</v>
      </c>
      <c r="P49" s="80">
        <f t="shared" si="4"/>
        <v>93.83</v>
      </c>
      <c r="Q49" s="80">
        <f t="shared" si="4"/>
        <v>5.24</v>
      </c>
    </row>
    <row r="50" spans="1:17" ht="25.5" customHeight="1" x14ac:dyDescent="0.35">
      <c r="A50" s="81"/>
      <c r="B50" s="175" t="s">
        <v>90</v>
      </c>
      <c r="C50" s="175"/>
      <c r="D50" s="175"/>
      <c r="E50" s="175"/>
      <c r="F50" s="48">
        <f t="shared" ref="F50:Q50" si="5">F42+F49</f>
        <v>35.269999999999996</v>
      </c>
      <c r="G50" s="48">
        <f t="shared" si="5"/>
        <v>45.76</v>
      </c>
      <c r="H50" s="48">
        <f t="shared" si="5"/>
        <v>406.03</v>
      </c>
      <c r="I50" s="48">
        <f t="shared" si="5"/>
        <v>1591.2</v>
      </c>
      <c r="J50" s="48">
        <f t="shared" si="5"/>
        <v>2.6100000000000003</v>
      </c>
      <c r="K50" s="48">
        <f t="shared" si="5"/>
        <v>50.93</v>
      </c>
      <c r="L50" s="48">
        <f t="shared" si="5"/>
        <v>50.731999999999999</v>
      </c>
      <c r="M50" s="48">
        <f t="shared" si="5"/>
        <v>5.04</v>
      </c>
      <c r="N50" s="48">
        <f t="shared" si="5"/>
        <v>173.67</v>
      </c>
      <c r="O50" s="48">
        <f t="shared" si="5"/>
        <v>440.03999999999996</v>
      </c>
      <c r="P50" s="48">
        <f t="shared" si="5"/>
        <v>157.63</v>
      </c>
      <c r="Q50" s="48">
        <f t="shared" si="5"/>
        <v>14.743</v>
      </c>
    </row>
    <row r="51" spans="1:17" ht="18.75" x14ac:dyDescent="0.3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</row>
  </sheetData>
  <mergeCells count="52">
    <mergeCell ref="B5:D5"/>
    <mergeCell ref="B31:F31"/>
    <mergeCell ref="C49:D49"/>
    <mergeCell ref="B50:E50"/>
    <mergeCell ref="B43:B48"/>
    <mergeCell ref="C43:D43"/>
    <mergeCell ref="C44:D44"/>
    <mergeCell ref="C45:D45"/>
    <mergeCell ref="C46:D46"/>
    <mergeCell ref="C47:D47"/>
    <mergeCell ref="C48:D48"/>
    <mergeCell ref="B37:B42"/>
    <mergeCell ref="C37:D37"/>
    <mergeCell ref="C38:D38"/>
    <mergeCell ref="C39:D39"/>
    <mergeCell ref="C40:D40"/>
    <mergeCell ref="C41:D41"/>
    <mergeCell ref="C42:D42"/>
    <mergeCell ref="F34:H34"/>
    <mergeCell ref="I34:I35"/>
    <mergeCell ref="J34:M34"/>
    <mergeCell ref="N34:Q34"/>
    <mergeCell ref="C36:D36"/>
    <mergeCell ref="B24:E24"/>
    <mergeCell ref="A34:A35"/>
    <mergeCell ref="B34:B35"/>
    <mergeCell ref="C34:D35"/>
    <mergeCell ref="E34:E35"/>
    <mergeCell ref="B17:B23"/>
    <mergeCell ref="C17:D17"/>
    <mergeCell ref="C18:D18"/>
    <mergeCell ref="C19:D19"/>
    <mergeCell ref="C20:D20"/>
    <mergeCell ref="C21:D21"/>
    <mergeCell ref="C22:D22"/>
    <mergeCell ref="C23:D23"/>
    <mergeCell ref="I8:I9"/>
    <mergeCell ref="J8:M8"/>
    <mergeCell ref="N8:Q8"/>
    <mergeCell ref="C10:D10"/>
    <mergeCell ref="B11:B16"/>
    <mergeCell ref="C11:D11"/>
    <mergeCell ref="C12:D12"/>
    <mergeCell ref="C13:D13"/>
    <mergeCell ref="C14:D14"/>
    <mergeCell ref="C15:D15"/>
    <mergeCell ref="C16:D16"/>
    <mergeCell ref="A8:A9"/>
    <mergeCell ref="B8:B9"/>
    <mergeCell ref="C8:D9"/>
    <mergeCell ref="E8:E9"/>
    <mergeCell ref="F8:H8"/>
  </mergeCells>
  <pageMargins left="0.70833333333333304" right="0.70833333333333304" top="0.74791666666666701" bottom="0.74791666666666701" header="0.51180555555555496" footer="0.51180555555555496"/>
  <pageSetup paperSize="9" scale="81" firstPageNumber="0" fitToHeight="0" orientation="landscape" horizontalDpi="4294967294" verticalDpi="4294967294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667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день1</vt:lpstr>
      <vt:lpstr>Лист2</vt:lpstr>
      <vt:lpstr>Лист3</vt:lpstr>
      <vt:lpstr>Лист1</vt:lpstr>
      <vt:lpstr>день2</vt:lpstr>
      <vt:lpstr>день3</vt:lpstr>
      <vt:lpstr>день4</vt:lpstr>
      <vt:lpstr>день5</vt:lpstr>
      <vt:lpstr>день6</vt:lpstr>
      <vt:lpstr>день7</vt:lpstr>
      <vt:lpstr>день8 </vt:lpstr>
      <vt:lpstr>день9 </vt:lpstr>
      <vt:lpstr>день10 </vt:lpstr>
      <vt:lpstr>сводная</vt:lpstr>
      <vt:lpstr>изменения весна</vt:lpstr>
      <vt:lpstr>сводная!Print_Area_0</vt:lpstr>
      <vt:lpstr>сводная!Область_печати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revision>2</cp:revision>
  <cp:lastPrinted>2021-04-29T04:19:58Z</cp:lastPrinted>
  <dcterms:created xsi:type="dcterms:W3CDTF">2006-09-28T05:33:49Z</dcterms:created>
  <dcterms:modified xsi:type="dcterms:W3CDTF">2021-05-18T05:09:11Z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